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aldo\Downloads\"/>
    </mc:Choice>
  </mc:AlternateContent>
  <xr:revisionPtr revIDLastSave="0" documentId="13_ncr:1_{A53DCF86-5AAF-482E-8378-205A23EF4ED0}" xr6:coauthVersionLast="47" xr6:coauthVersionMax="47" xr10:uidLastSave="{00000000-0000-0000-0000-000000000000}"/>
  <bookViews>
    <workbookView xWindow="0" yWindow="72" windowWidth="30588" windowHeight="15420" xr2:uid="{00000000-000D-0000-FFFF-FFFF00000000}"/>
  </bookViews>
  <sheets>
    <sheet name="Startsidan" sheetId="1" r:id="rId1"/>
    <sheet name="Inställningar" sheetId="2" r:id="rId2"/>
    <sheet name="Översikt" sheetId="3" r:id="rId3"/>
    <sheet name="Instruktioner" sheetId="4" r:id="rId4"/>
    <sheet name="Jan" sheetId="5" r:id="rId5"/>
    <sheet name="Feb" sheetId="6" r:id="rId6"/>
    <sheet name="Mar" sheetId="7" r:id="rId7"/>
    <sheet name="Apr" sheetId="8" r:id="rId8"/>
    <sheet name="Maj" sheetId="9" r:id="rId9"/>
    <sheet name="Jun" sheetId="10" r:id="rId10"/>
    <sheet name="Jul" sheetId="11" r:id="rId11"/>
    <sheet name="Aug" sheetId="12" r:id="rId12"/>
    <sheet name="Sept" sheetId="13" r:id="rId13"/>
    <sheet name="Okt " sheetId="14" r:id="rId14"/>
    <sheet name="Nov" sheetId="15" r:id="rId15"/>
    <sheet name="Dec" sheetId="16" r:id="rId16"/>
  </sheets>
  <definedNames>
    <definedName name="Aprillista">Inställningar!$E$17:$E$48</definedName>
    <definedName name="Augustilista">Inställningar!$I$17:$I$48</definedName>
    <definedName name="Boende">Inställningar!$D$2:$D$12</definedName>
    <definedName name="Decemberlista">Inställningar!$M$17:$M$48</definedName>
    <definedName name="Februarilista">Inställningar!$C$17:$C$48</definedName>
    <definedName name="Huvudkategorier">Inställningar!$A$2:$A$7</definedName>
    <definedName name="Inkomster">Inställningar!$B$2:$B$12</definedName>
    <definedName name="Januari">Startsidan!$A$6:$E$11</definedName>
    <definedName name="Januarilista">Inställningar!$B$17:$B$48</definedName>
    <definedName name="Julilista">Inställningar!$H$17:$H$48</definedName>
    <definedName name="Junilista">Inställningar!$G$17:$G$48</definedName>
    <definedName name="KategoriTabell">Inställningar!$A$14:$B$47</definedName>
    <definedName name="Majlista">Inställningar!$F$17:$F$48</definedName>
    <definedName name="Marslista">Inställningar!$D$17:$D$48</definedName>
    <definedName name="Mat">Inställningar!$E$2:$E$12</definedName>
    <definedName name="Novemberlista">Inställningar!$L$17:$L$48</definedName>
    <definedName name="Nöje">Inställningar!$H$2:$H$12</definedName>
    <definedName name="Oktoberlista">Inställningar!$K$17:$K$48</definedName>
    <definedName name="Septemberlista">Inställningar!$J$17:$J$48</definedName>
    <definedName name="Sparande">Inställningar!$C$2:$C$12</definedName>
    <definedName name="Transport">Inställningar!$F$2:$F$12</definedName>
    <definedName name="Vardag">Inställningar!$G$2:$G$12</definedName>
    <definedName name="Övrigt">Inställningar!$I$2:$I$12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6" l="1"/>
  <c r="D8" i="15"/>
  <c r="D8" i="14"/>
  <c r="D8" i="13"/>
  <c r="D8" i="12"/>
  <c r="D8" i="11"/>
  <c r="D8" i="10"/>
  <c r="D8" i="9"/>
  <c r="D8" i="8"/>
  <c r="D8" i="7"/>
  <c r="D8" i="6"/>
  <c r="D8" i="5"/>
  <c r="D33" i="5"/>
  <c r="J47" i="2"/>
  <c r="M47" i="2"/>
  <c r="L47" i="2"/>
  <c r="K47" i="2"/>
  <c r="I47" i="2"/>
  <c r="H47" i="2"/>
  <c r="G47" i="2"/>
  <c r="F47" i="2"/>
  <c r="E47" i="2"/>
  <c r="D47" i="2"/>
  <c r="D17" i="2"/>
  <c r="E17" i="2"/>
  <c r="F17" i="2"/>
  <c r="G17" i="2"/>
  <c r="H17" i="2"/>
  <c r="I17" i="2"/>
  <c r="J17" i="2"/>
  <c r="K17" i="2"/>
  <c r="L17" i="2"/>
  <c r="M17" i="2"/>
  <c r="D18" i="2"/>
  <c r="E18" i="2"/>
  <c r="F18" i="2"/>
  <c r="G18" i="2"/>
  <c r="H18" i="2"/>
  <c r="I18" i="2"/>
  <c r="J18" i="2"/>
  <c r="K18" i="2"/>
  <c r="L18" i="2"/>
  <c r="M18" i="2"/>
  <c r="D19" i="2"/>
  <c r="E19" i="2"/>
  <c r="F19" i="2"/>
  <c r="G19" i="2"/>
  <c r="H19" i="2"/>
  <c r="I19" i="2"/>
  <c r="J19" i="2"/>
  <c r="K19" i="2"/>
  <c r="L19" i="2"/>
  <c r="M19" i="2"/>
  <c r="D20" i="2"/>
  <c r="E20" i="2"/>
  <c r="F20" i="2"/>
  <c r="G20" i="2"/>
  <c r="H20" i="2"/>
  <c r="I20" i="2"/>
  <c r="J20" i="2"/>
  <c r="K20" i="2"/>
  <c r="L20" i="2"/>
  <c r="M20" i="2"/>
  <c r="D21" i="2"/>
  <c r="E21" i="2"/>
  <c r="F21" i="2"/>
  <c r="G21" i="2"/>
  <c r="H21" i="2"/>
  <c r="I21" i="2"/>
  <c r="J21" i="2"/>
  <c r="K21" i="2"/>
  <c r="L21" i="2"/>
  <c r="M21" i="2"/>
  <c r="D22" i="2"/>
  <c r="E22" i="2"/>
  <c r="F22" i="2"/>
  <c r="G22" i="2"/>
  <c r="H22" i="2"/>
  <c r="I22" i="2"/>
  <c r="J22" i="2"/>
  <c r="K22" i="2"/>
  <c r="L22" i="2"/>
  <c r="M22" i="2"/>
  <c r="D23" i="2"/>
  <c r="E23" i="2"/>
  <c r="F23" i="2"/>
  <c r="G23" i="2"/>
  <c r="H23" i="2"/>
  <c r="I23" i="2"/>
  <c r="J23" i="2"/>
  <c r="K23" i="2"/>
  <c r="L23" i="2"/>
  <c r="M23" i="2"/>
  <c r="D24" i="2"/>
  <c r="E24" i="2"/>
  <c r="F24" i="2"/>
  <c r="G24" i="2"/>
  <c r="H24" i="2"/>
  <c r="I24" i="2"/>
  <c r="J24" i="2"/>
  <c r="K24" i="2"/>
  <c r="L24" i="2"/>
  <c r="M24" i="2"/>
  <c r="D25" i="2"/>
  <c r="E25" i="2"/>
  <c r="F25" i="2"/>
  <c r="G25" i="2"/>
  <c r="H25" i="2"/>
  <c r="I25" i="2"/>
  <c r="J25" i="2"/>
  <c r="K25" i="2"/>
  <c r="L25" i="2"/>
  <c r="M25" i="2"/>
  <c r="D26" i="2"/>
  <c r="E26" i="2"/>
  <c r="F26" i="2"/>
  <c r="G26" i="2"/>
  <c r="H26" i="2"/>
  <c r="I26" i="2"/>
  <c r="J26" i="2"/>
  <c r="K26" i="2"/>
  <c r="L26" i="2"/>
  <c r="M26" i="2"/>
  <c r="D27" i="2"/>
  <c r="E27" i="2"/>
  <c r="F27" i="2"/>
  <c r="G27" i="2"/>
  <c r="H27" i="2"/>
  <c r="I27" i="2"/>
  <c r="J27" i="2"/>
  <c r="K27" i="2"/>
  <c r="L27" i="2"/>
  <c r="M27" i="2"/>
  <c r="D28" i="2"/>
  <c r="E28" i="2"/>
  <c r="F28" i="2"/>
  <c r="G28" i="2"/>
  <c r="H28" i="2"/>
  <c r="I28" i="2"/>
  <c r="J28" i="2"/>
  <c r="K28" i="2"/>
  <c r="L28" i="2"/>
  <c r="M28" i="2"/>
  <c r="D29" i="2"/>
  <c r="E29" i="2"/>
  <c r="F29" i="2"/>
  <c r="G29" i="2"/>
  <c r="H29" i="2"/>
  <c r="I29" i="2"/>
  <c r="J29" i="2"/>
  <c r="K29" i="2"/>
  <c r="L29" i="2"/>
  <c r="M29" i="2"/>
  <c r="D30" i="2"/>
  <c r="E30" i="2"/>
  <c r="F30" i="2"/>
  <c r="G30" i="2"/>
  <c r="H30" i="2"/>
  <c r="I30" i="2"/>
  <c r="J30" i="2"/>
  <c r="K30" i="2"/>
  <c r="L30" i="2"/>
  <c r="M30" i="2"/>
  <c r="D31" i="2"/>
  <c r="E31" i="2"/>
  <c r="F31" i="2"/>
  <c r="G31" i="2"/>
  <c r="H31" i="2"/>
  <c r="I31" i="2"/>
  <c r="J31" i="2"/>
  <c r="K31" i="2"/>
  <c r="L31" i="2"/>
  <c r="M31" i="2"/>
  <c r="D32" i="2"/>
  <c r="E32" i="2"/>
  <c r="F32" i="2"/>
  <c r="G32" i="2"/>
  <c r="H32" i="2"/>
  <c r="I32" i="2"/>
  <c r="J32" i="2"/>
  <c r="K32" i="2"/>
  <c r="L32" i="2"/>
  <c r="M32" i="2"/>
  <c r="D33" i="2"/>
  <c r="E33" i="2"/>
  <c r="F33" i="2"/>
  <c r="G33" i="2"/>
  <c r="H33" i="2"/>
  <c r="I33" i="2"/>
  <c r="J33" i="2"/>
  <c r="K33" i="2"/>
  <c r="L33" i="2"/>
  <c r="M33" i="2"/>
  <c r="D34" i="2"/>
  <c r="E34" i="2"/>
  <c r="F34" i="2"/>
  <c r="G34" i="2"/>
  <c r="H34" i="2"/>
  <c r="I34" i="2"/>
  <c r="J34" i="2"/>
  <c r="K34" i="2"/>
  <c r="L34" i="2"/>
  <c r="M34" i="2"/>
  <c r="D35" i="2"/>
  <c r="E35" i="2"/>
  <c r="F35" i="2"/>
  <c r="G35" i="2"/>
  <c r="H35" i="2"/>
  <c r="I35" i="2"/>
  <c r="J35" i="2"/>
  <c r="K35" i="2"/>
  <c r="L35" i="2"/>
  <c r="M35" i="2"/>
  <c r="D36" i="2"/>
  <c r="E36" i="2"/>
  <c r="F36" i="2"/>
  <c r="G36" i="2"/>
  <c r="H36" i="2"/>
  <c r="I36" i="2"/>
  <c r="J36" i="2"/>
  <c r="K36" i="2"/>
  <c r="L36" i="2"/>
  <c r="M36" i="2"/>
  <c r="D37" i="2"/>
  <c r="E37" i="2"/>
  <c r="F37" i="2"/>
  <c r="G37" i="2"/>
  <c r="H37" i="2"/>
  <c r="I37" i="2"/>
  <c r="J37" i="2"/>
  <c r="K37" i="2"/>
  <c r="L37" i="2"/>
  <c r="M37" i="2"/>
  <c r="D38" i="2"/>
  <c r="E38" i="2"/>
  <c r="F38" i="2"/>
  <c r="G38" i="2"/>
  <c r="H38" i="2"/>
  <c r="I38" i="2"/>
  <c r="J38" i="2"/>
  <c r="K38" i="2"/>
  <c r="L38" i="2"/>
  <c r="M38" i="2"/>
  <c r="D39" i="2"/>
  <c r="E39" i="2"/>
  <c r="F39" i="2"/>
  <c r="G39" i="2"/>
  <c r="H39" i="2"/>
  <c r="I39" i="2"/>
  <c r="J39" i="2"/>
  <c r="K39" i="2"/>
  <c r="L39" i="2"/>
  <c r="M39" i="2"/>
  <c r="D40" i="2"/>
  <c r="E40" i="2"/>
  <c r="F40" i="2"/>
  <c r="G40" i="2"/>
  <c r="H40" i="2"/>
  <c r="I40" i="2"/>
  <c r="J40" i="2"/>
  <c r="K40" i="2"/>
  <c r="L40" i="2"/>
  <c r="M40" i="2"/>
  <c r="D41" i="2"/>
  <c r="E41" i="2"/>
  <c r="F41" i="2"/>
  <c r="G41" i="2"/>
  <c r="H41" i="2"/>
  <c r="I41" i="2"/>
  <c r="J41" i="2"/>
  <c r="K41" i="2"/>
  <c r="L41" i="2"/>
  <c r="M41" i="2"/>
  <c r="D42" i="2"/>
  <c r="E42" i="2"/>
  <c r="F42" i="2"/>
  <c r="G42" i="2"/>
  <c r="H42" i="2"/>
  <c r="I42" i="2"/>
  <c r="J42" i="2"/>
  <c r="K42" i="2"/>
  <c r="L42" i="2"/>
  <c r="M42" i="2"/>
  <c r="D43" i="2"/>
  <c r="E43" i="2"/>
  <c r="F43" i="2"/>
  <c r="G43" i="2"/>
  <c r="H43" i="2"/>
  <c r="I43" i="2"/>
  <c r="J43" i="2"/>
  <c r="K43" i="2"/>
  <c r="L43" i="2"/>
  <c r="M43" i="2"/>
  <c r="D44" i="2"/>
  <c r="E44" i="2"/>
  <c r="F44" i="2"/>
  <c r="G44" i="2"/>
  <c r="H44" i="2"/>
  <c r="I44" i="2"/>
  <c r="J44" i="2"/>
  <c r="K44" i="2"/>
  <c r="L44" i="2"/>
  <c r="M44" i="2"/>
  <c r="D45" i="2"/>
  <c r="E45" i="2"/>
  <c r="F45" i="2"/>
  <c r="G45" i="2"/>
  <c r="H45" i="2"/>
  <c r="I45" i="2"/>
  <c r="J45" i="2"/>
  <c r="K45" i="2"/>
  <c r="L45" i="2"/>
  <c r="M45" i="2"/>
  <c r="D46" i="2"/>
  <c r="E46" i="2"/>
  <c r="F46" i="2"/>
  <c r="G46" i="2"/>
  <c r="H46" i="2"/>
  <c r="I46" i="2"/>
  <c r="J46" i="2"/>
  <c r="K46" i="2"/>
  <c r="L46" i="2"/>
  <c r="M46"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17" i="2"/>
  <c r="B17" i="2"/>
  <c r="B4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C91" i="16"/>
  <c r="C57" i="16"/>
  <c r="C35" i="16"/>
  <c r="B35" i="16"/>
  <c r="B6" i="16" s="1"/>
  <c r="D34" i="16"/>
  <c r="D33" i="16"/>
  <c r="D32" i="16"/>
  <c r="D31" i="16"/>
  <c r="D30" i="16"/>
  <c r="B27" i="16"/>
  <c r="B5" i="16" s="1"/>
  <c r="C25" i="16"/>
  <c r="D25" i="16" s="1"/>
  <c r="C24" i="16"/>
  <c r="D24" i="16" s="1"/>
  <c r="C23" i="16"/>
  <c r="D23" i="16" s="1"/>
  <c r="C22" i="16"/>
  <c r="C21" i="16"/>
  <c r="D21" i="16" s="1"/>
  <c r="C20" i="16"/>
  <c r="D20" i="16" s="1"/>
  <c r="B17" i="16"/>
  <c r="C4" i="16" s="1"/>
  <c r="C91" i="15"/>
  <c r="C57" i="15"/>
  <c r="C35" i="15"/>
  <c r="C6" i="15" s="1"/>
  <c r="B35" i="15"/>
  <c r="B6" i="15" s="1"/>
  <c r="D34" i="15"/>
  <c r="D33" i="15"/>
  <c r="D32" i="15"/>
  <c r="D31" i="15"/>
  <c r="D30" i="15"/>
  <c r="B27" i="15"/>
  <c r="B5" i="15" s="1"/>
  <c r="C25" i="15"/>
  <c r="D25" i="15" s="1"/>
  <c r="C24" i="15"/>
  <c r="D24" i="15" s="1"/>
  <c r="C23" i="15"/>
  <c r="D23" i="15" s="1"/>
  <c r="C22" i="15"/>
  <c r="D22" i="15" s="1"/>
  <c r="C21" i="15"/>
  <c r="D21" i="15" s="1"/>
  <c r="C20" i="15"/>
  <c r="D20" i="15" s="1"/>
  <c r="B17" i="15"/>
  <c r="C4" i="15" s="1"/>
  <c r="C91" i="14"/>
  <c r="C57" i="14"/>
  <c r="C5" i="14" s="1"/>
  <c r="C35" i="14"/>
  <c r="C6" i="14" s="1"/>
  <c r="B35" i="14"/>
  <c r="B6" i="14" s="1"/>
  <c r="D34" i="14"/>
  <c r="D33" i="14"/>
  <c r="D32" i="14"/>
  <c r="D31" i="14"/>
  <c r="D30" i="14"/>
  <c r="B27" i="14"/>
  <c r="B5" i="14" s="1"/>
  <c r="C25" i="14"/>
  <c r="D25" i="14" s="1"/>
  <c r="C24" i="14"/>
  <c r="D24" i="14" s="1"/>
  <c r="C23" i="14"/>
  <c r="D23" i="14" s="1"/>
  <c r="C22" i="14"/>
  <c r="D22" i="14" s="1"/>
  <c r="C21" i="14"/>
  <c r="D21" i="14" s="1"/>
  <c r="C20" i="14"/>
  <c r="B17" i="14"/>
  <c r="C4" i="14" s="1"/>
  <c r="C91" i="13"/>
  <c r="C57" i="13"/>
  <c r="C5" i="13" s="1"/>
  <c r="C11" i="3" s="1"/>
  <c r="C35" i="13"/>
  <c r="C6" i="13" s="1"/>
  <c r="D11" i="3" s="1"/>
  <c r="B35" i="13"/>
  <c r="D35" i="13" s="1"/>
  <c r="D34" i="13"/>
  <c r="D33" i="13"/>
  <c r="D32" i="13"/>
  <c r="D31" i="13"/>
  <c r="D30" i="13"/>
  <c r="B27" i="13"/>
  <c r="B5" i="13" s="1"/>
  <c r="C25" i="13"/>
  <c r="D25" i="13" s="1"/>
  <c r="C24" i="13"/>
  <c r="D24" i="13" s="1"/>
  <c r="C23" i="13"/>
  <c r="D23" i="13" s="1"/>
  <c r="C22" i="13"/>
  <c r="D22" i="13" s="1"/>
  <c r="C21" i="13"/>
  <c r="D21" i="13" s="1"/>
  <c r="C20" i="13"/>
  <c r="D20" i="13" s="1"/>
  <c r="B17" i="13"/>
  <c r="C4" i="13" s="1"/>
  <c r="C91" i="12"/>
  <c r="C57" i="12"/>
  <c r="C5" i="12" s="1"/>
  <c r="C10" i="3" s="1"/>
  <c r="C35" i="12"/>
  <c r="C6" i="12" s="1"/>
  <c r="D10" i="3" s="1"/>
  <c r="B35" i="12"/>
  <c r="B6" i="12" s="1"/>
  <c r="D34" i="12"/>
  <c r="D33" i="12"/>
  <c r="D32" i="12"/>
  <c r="D31" i="12"/>
  <c r="D30" i="12"/>
  <c r="B27" i="12"/>
  <c r="C25" i="12"/>
  <c r="D25" i="12" s="1"/>
  <c r="C24" i="12"/>
  <c r="D24" i="12" s="1"/>
  <c r="C23" i="12"/>
  <c r="D23" i="12" s="1"/>
  <c r="C22" i="12"/>
  <c r="D22" i="12" s="1"/>
  <c r="C21" i="12"/>
  <c r="D21" i="12" s="1"/>
  <c r="C20" i="12"/>
  <c r="D20" i="12" s="1"/>
  <c r="B17" i="12"/>
  <c r="C4" i="12" s="1"/>
  <c r="C91" i="11"/>
  <c r="C57" i="11"/>
  <c r="C5" i="11" s="1"/>
  <c r="C35" i="11"/>
  <c r="C6" i="11" s="1"/>
  <c r="D9" i="3" s="1"/>
  <c r="B35" i="11"/>
  <c r="D35" i="11" s="1"/>
  <c r="D34" i="11"/>
  <c r="D33" i="11"/>
  <c r="D32" i="11"/>
  <c r="D31" i="11"/>
  <c r="D30" i="11"/>
  <c r="B27" i="11"/>
  <c r="B5" i="11" s="1"/>
  <c r="C25" i="11"/>
  <c r="D25" i="11" s="1"/>
  <c r="C24" i="11"/>
  <c r="D24" i="11" s="1"/>
  <c r="C23" i="11"/>
  <c r="D23" i="11" s="1"/>
  <c r="C22" i="11"/>
  <c r="D22" i="11" s="1"/>
  <c r="C21" i="11"/>
  <c r="D21" i="11" s="1"/>
  <c r="C20" i="11"/>
  <c r="D20" i="11" s="1"/>
  <c r="B17" i="11"/>
  <c r="C4" i="11"/>
  <c r="B9" i="3" s="1"/>
  <c r="C91" i="10"/>
  <c r="C57" i="10"/>
  <c r="C35" i="10"/>
  <c r="B35" i="10"/>
  <c r="B6" i="10" s="1"/>
  <c r="D34" i="10"/>
  <c r="D33" i="10"/>
  <c r="D32" i="10"/>
  <c r="D31" i="10"/>
  <c r="D30" i="10"/>
  <c r="B27" i="10"/>
  <c r="B5" i="10" s="1"/>
  <c r="C25" i="10"/>
  <c r="D25" i="10" s="1"/>
  <c r="C24" i="10"/>
  <c r="D24" i="10" s="1"/>
  <c r="C23" i="10"/>
  <c r="D23" i="10" s="1"/>
  <c r="C22" i="10"/>
  <c r="D22" i="10" s="1"/>
  <c r="C21" i="10"/>
  <c r="D21" i="10" s="1"/>
  <c r="C20" i="10"/>
  <c r="B17" i="10"/>
  <c r="C4" i="10"/>
  <c r="D4" i="10" s="1"/>
  <c r="C91" i="9"/>
  <c r="C57" i="9"/>
  <c r="C5" i="9" s="1"/>
  <c r="C7" i="3" s="1"/>
  <c r="C35" i="9"/>
  <c r="C6" i="9" s="1"/>
  <c r="B35" i="9"/>
  <c r="B6" i="9" s="1"/>
  <c r="D34" i="9"/>
  <c r="D33" i="9"/>
  <c r="D32" i="9"/>
  <c r="D31" i="9"/>
  <c r="D30" i="9"/>
  <c r="B27" i="9"/>
  <c r="B5" i="9" s="1"/>
  <c r="C25" i="9"/>
  <c r="D25" i="9" s="1"/>
  <c r="C24" i="9"/>
  <c r="D24" i="9" s="1"/>
  <c r="C23" i="9"/>
  <c r="C22" i="9"/>
  <c r="D22" i="9" s="1"/>
  <c r="C21" i="9"/>
  <c r="D21" i="9" s="1"/>
  <c r="C20" i="9"/>
  <c r="D20" i="9" s="1"/>
  <c r="B17" i="9"/>
  <c r="C4" i="9"/>
  <c r="C91" i="8"/>
  <c r="C57" i="8"/>
  <c r="C5" i="8" s="1"/>
  <c r="C6" i="3" s="1"/>
  <c r="C35" i="8"/>
  <c r="C6" i="8" s="1"/>
  <c r="B35" i="8"/>
  <c r="D35" i="8" s="1"/>
  <c r="D34" i="8"/>
  <c r="D33" i="8"/>
  <c r="D32" i="8"/>
  <c r="D31" i="8"/>
  <c r="D30" i="8"/>
  <c r="B27" i="8"/>
  <c r="B5" i="8" s="1"/>
  <c r="C25" i="8"/>
  <c r="D25" i="8" s="1"/>
  <c r="C24" i="8"/>
  <c r="D24" i="8" s="1"/>
  <c r="C23" i="8"/>
  <c r="D23" i="8" s="1"/>
  <c r="C22" i="8"/>
  <c r="D22" i="8" s="1"/>
  <c r="C21" i="8"/>
  <c r="D21" i="8" s="1"/>
  <c r="C20" i="8"/>
  <c r="B17" i="8"/>
  <c r="C4" i="8" s="1"/>
  <c r="C92" i="7"/>
  <c r="C58" i="7"/>
  <c r="C5" i="7" s="1"/>
  <c r="C5" i="3" s="1"/>
  <c r="C35" i="7"/>
  <c r="B35" i="7"/>
  <c r="B6" i="7" s="1"/>
  <c r="D34" i="7"/>
  <c r="D33" i="7"/>
  <c r="D32" i="7"/>
  <c r="D31" i="7"/>
  <c r="D30" i="7"/>
  <c r="B27" i="7"/>
  <c r="B5" i="7" s="1"/>
  <c r="C25" i="7"/>
  <c r="D25" i="7" s="1"/>
  <c r="C24" i="7"/>
  <c r="D24" i="7" s="1"/>
  <c r="C23" i="7"/>
  <c r="D23" i="7" s="1"/>
  <c r="C22" i="7"/>
  <c r="C21" i="7"/>
  <c r="D21" i="7" s="1"/>
  <c r="C20" i="7"/>
  <c r="D20" i="7" s="1"/>
  <c r="B17" i="7"/>
  <c r="C4" i="7" s="1"/>
  <c r="B5" i="3" s="1"/>
  <c r="C91" i="6"/>
  <c r="C57" i="6"/>
  <c r="C35" i="6"/>
  <c r="B35" i="6"/>
  <c r="B6" i="6" s="1"/>
  <c r="D34" i="6"/>
  <c r="D33" i="6"/>
  <c r="D32" i="6"/>
  <c r="D31" i="6"/>
  <c r="D30" i="6"/>
  <c r="B27" i="6"/>
  <c r="C25" i="6"/>
  <c r="D25" i="6" s="1"/>
  <c r="C24" i="6"/>
  <c r="D24" i="6" s="1"/>
  <c r="C23" i="6"/>
  <c r="D23" i="6" s="1"/>
  <c r="C22" i="6"/>
  <c r="D22" i="6" s="1"/>
  <c r="C21" i="6"/>
  <c r="D21" i="6" s="1"/>
  <c r="C20" i="6"/>
  <c r="C27" i="6" s="1"/>
  <c r="D27" i="6" s="1"/>
  <c r="B17" i="6"/>
  <c r="C4" i="6" s="1"/>
  <c r="B4" i="3" s="1"/>
  <c r="C5" i="6"/>
  <c r="C4" i="3" s="1"/>
  <c r="B5" i="6"/>
  <c r="C100" i="5"/>
  <c r="C61" i="5"/>
  <c r="C37" i="5"/>
  <c r="B37" i="5"/>
  <c r="B6" i="5" s="1"/>
  <c r="D36" i="5"/>
  <c r="D35" i="5"/>
  <c r="D34" i="5"/>
  <c r="D32" i="5"/>
  <c r="D31" i="5"/>
  <c r="B28" i="5"/>
  <c r="B5" i="5" s="1"/>
  <c r="C26" i="5"/>
  <c r="D26" i="5" s="1"/>
  <c r="C25" i="5"/>
  <c r="D25" i="5" s="1"/>
  <c r="C24" i="5"/>
  <c r="D24" i="5" s="1"/>
  <c r="C23" i="5"/>
  <c r="D23" i="5" s="1"/>
  <c r="C22" i="5"/>
  <c r="C21" i="5"/>
  <c r="D21" i="5" s="1"/>
  <c r="B18" i="5"/>
  <c r="C4" i="5" s="1"/>
  <c r="B3" i="3" s="1"/>
  <c r="B36" i="3"/>
  <c r="B35" i="3"/>
  <c r="B34" i="3"/>
  <c r="B33" i="3"/>
  <c r="B32" i="3"/>
  <c r="B31" i="3"/>
  <c r="B30" i="3"/>
  <c r="B29" i="3"/>
  <c r="B8" i="3"/>
  <c r="B7" i="3"/>
  <c r="M48" i="2"/>
  <c r="L48" i="2"/>
  <c r="K48" i="2"/>
  <c r="J48" i="2"/>
  <c r="I48" i="2"/>
  <c r="H48" i="2"/>
  <c r="G48" i="2"/>
  <c r="F48" i="2"/>
  <c r="E48" i="2"/>
  <c r="D48" i="2"/>
  <c r="C48" i="2"/>
  <c r="B48" i="2"/>
  <c r="C47" i="2"/>
  <c r="C5" i="16" l="1"/>
  <c r="C14" i="3" s="1"/>
  <c r="C27" i="16"/>
  <c r="D35" i="16"/>
  <c r="C6" i="16"/>
  <c r="D6" i="16" s="1"/>
  <c r="C5" i="15"/>
  <c r="C13" i="3" s="1"/>
  <c r="D35" i="15"/>
  <c r="C27" i="14"/>
  <c r="D20" i="14"/>
  <c r="D35" i="14"/>
  <c r="D5" i="13"/>
  <c r="D4" i="13"/>
  <c r="E11" i="3"/>
  <c r="B11" i="3"/>
  <c r="C27" i="12"/>
  <c r="D27" i="12" s="1"/>
  <c r="D35" i="12"/>
  <c r="B5" i="12"/>
  <c r="D5" i="11"/>
  <c r="D4" i="11"/>
  <c r="E9" i="3"/>
  <c r="C27" i="10"/>
  <c r="D27" i="10" s="1"/>
  <c r="C5" i="10"/>
  <c r="C8" i="3" s="1"/>
  <c r="D35" i="10"/>
  <c r="D5" i="9"/>
  <c r="C27" i="9"/>
  <c r="D27" i="9" s="1"/>
  <c r="D7" i="3"/>
  <c r="E7" i="3"/>
  <c r="D35" i="9"/>
  <c r="D4" i="9"/>
  <c r="D5" i="8"/>
  <c r="C27" i="8"/>
  <c r="D6" i="3"/>
  <c r="B6" i="8"/>
  <c r="D6" i="8" s="1"/>
  <c r="D35" i="6"/>
  <c r="D35" i="7"/>
  <c r="C27" i="7"/>
  <c r="D27" i="7" s="1"/>
  <c r="C6" i="7"/>
  <c r="C5" i="5"/>
  <c r="C3" i="3" s="1"/>
  <c r="C28" i="5"/>
  <c r="D28" i="5" s="1"/>
  <c r="D37" i="5"/>
  <c r="D5" i="7"/>
  <c r="D4" i="14"/>
  <c r="E12" i="3"/>
  <c r="B12" i="3"/>
  <c r="D5" i="15"/>
  <c r="D5" i="12"/>
  <c r="E13" i="3"/>
  <c r="D27" i="14"/>
  <c r="D6" i="14"/>
  <c r="D12" i="3"/>
  <c r="D27" i="8"/>
  <c r="E14" i="3"/>
  <c r="D4" i="16"/>
  <c r="B14" i="3"/>
  <c r="D4" i="8"/>
  <c r="E6" i="3"/>
  <c r="B6" i="3"/>
  <c r="D5" i="14"/>
  <c r="C12" i="3"/>
  <c r="D6" i="9"/>
  <c r="B10" i="3"/>
  <c r="D4" i="12"/>
  <c r="E10" i="3"/>
  <c r="D13" i="3"/>
  <c r="D6" i="15"/>
  <c r="D4" i="6"/>
  <c r="D6" i="12"/>
  <c r="D22" i="5"/>
  <c r="D22" i="7"/>
  <c r="D23" i="9"/>
  <c r="C6" i="10"/>
  <c r="C27" i="15"/>
  <c r="D27" i="15" s="1"/>
  <c r="C27" i="13"/>
  <c r="D27" i="13" s="1"/>
  <c r="D4" i="15"/>
  <c r="D22" i="16"/>
  <c r="E5" i="3"/>
  <c r="D5" i="6"/>
  <c r="C6" i="6"/>
  <c r="C27" i="11"/>
  <c r="D27" i="11" s="1"/>
  <c r="D20" i="10"/>
  <c r="B13" i="3"/>
  <c r="D20" i="8"/>
  <c r="E4" i="3"/>
  <c r="B6" i="13"/>
  <c r="D6" i="13" s="1"/>
  <c r="D4" i="7"/>
  <c r="B6" i="11"/>
  <c r="D20" i="6"/>
  <c r="D4" i="5"/>
  <c r="D6" i="11"/>
  <c r="D27" i="16"/>
  <c r="D14" i="3"/>
  <c r="C9" i="3"/>
  <c r="C6" i="5"/>
  <c r="D5" i="5" l="1"/>
  <c r="D5" i="16"/>
  <c r="D5" i="10"/>
  <c r="E8" i="3"/>
  <c r="E3" i="3"/>
  <c r="E15" i="3" s="1"/>
  <c r="B21" i="3" s="1"/>
  <c r="B24" i="3"/>
  <c r="B15" i="3"/>
  <c r="B18" i="3" s="1"/>
  <c r="D6" i="7"/>
  <c r="D5" i="3"/>
  <c r="B26" i="3"/>
  <c r="C24" i="3"/>
  <c r="B25" i="3"/>
  <c r="C15" i="3"/>
  <c r="B19" i="3" s="1"/>
  <c r="D4" i="3"/>
  <c r="D6" i="6"/>
  <c r="D6" i="5"/>
  <c r="D3" i="3"/>
  <c r="D8" i="3"/>
  <c r="D6" i="10"/>
  <c r="D15" i="3" l="1"/>
  <c r="B20" i="3" s="1"/>
</calcChain>
</file>

<file path=xl/sharedStrings.xml><?xml version="1.0" encoding="utf-8"?>
<sst xmlns="http://schemas.openxmlformats.org/spreadsheetml/2006/main" count="699" uniqueCount="125">
  <si>
    <t>Marthabudgeten</t>
  </si>
  <si>
    <t>JANUARI</t>
  </si>
  <si>
    <t>FEBRUARI</t>
  </si>
  <si>
    <t>MARS</t>
  </si>
  <si>
    <t>ÖVERSIKT</t>
  </si>
  <si>
    <t>APRIL</t>
  </si>
  <si>
    <t>MAJ</t>
  </si>
  <si>
    <t>JUNI</t>
  </si>
  <si>
    <t>INSTRUKTIONER</t>
  </si>
  <si>
    <t>JULI</t>
  </si>
  <si>
    <t>AUGUSTI</t>
  </si>
  <si>
    <t>SEPTEMBER</t>
  </si>
  <si>
    <t>INSTÄLLNINGAR</t>
  </si>
  <si>
    <t>OKTOBER</t>
  </si>
  <si>
    <t>NOVEMBER</t>
  </si>
  <si>
    <t>DECEMBER</t>
  </si>
  <si>
    <t>Huvudkategorier</t>
  </si>
  <si>
    <t>Inkomster</t>
  </si>
  <si>
    <t>Sparande</t>
  </si>
  <si>
    <t>Boende</t>
  </si>
  <si>
    <t>Mat</t>
  </si>
  <si>
    <t>Transport</t>
  </si>
  <si>
    <t>Vardag</t>
  </si>
  <si>
    <t>Nöje</t>
  </si>
  <si>
    <t>Övrigt</t>
  </si>
  <si>
    <t>Lön</t>
  </si>
  <si>
    <t>Säkerhetsbuffert</t>
  </si>
  <si>
    <t xml:space="preserve">Hyra </t>
  </si>
  <si>
    <t>Hemma</t>
  </si>
  <si>
    <t>Kollektiv</t>
  </si>
  <si>
    <t>Hygien</t>
  </si>
  <si>
    <t>Hobby</t>
  </si>
  <si>
    <t>Medlemsavgifter</t>
  </si>
  <si>
    <t>Bidrag/stöd</t>
  </si>
  <si>
    <t>Kortsiktigt</t>
  </si>
  <si>
    <t>Amortering</t>
  </si>
  <si>
    <t>Restaurang</t>
  </si>
  <si>
    <t>Personligt</t>
  </si>
  <si>
    <t>Läkemedel</t>
  </si>
  <si>
    <t>Kläder &amp; skor</t>
  </si>
  <si>
    <t>Läkarkostnader</t>
  </si>
  <si>
    <t>Arvode</t>
  </si>
  <si>
    <t>Långsiktigt</t>
  </si>
  <si>
    <t>Vederlag</t>
  </si>
  <si>
    <t>Vardagslyx</t>
  </si>
  <si>
    <t>Tankning/laddning</t>
  </si>
  <si>
    <t>Försäkringar</t>
  </si>
  <si>
    <t>Skönhet</t>
  </si>
  <si>
    <t>Amortering/Lån</t>
  </si>
  <si>
    <t>Extra</t>
  </si>
  <si>
    <t>Personligt mål 1</t>
  </si>
  <si>
    <t>Vatten</t>
  </si>
  <si>
    <t>Jobblunch</t>
  </si>
  <si>
    <t>Service</t>
  </si>
  <si>
    <t>Internet</t>
  </si>
  <si>
    <t>Elektronik</t>
  </si>
  <si>
    <t>Uttag</t>
  </si>
  <si>
    <t>Bonus</t>
  </si>
  <si>
    <t>Personligt mål 2</t>
  </si>
  <si>
    <t>El</t>
  </si>
  <si>
    <t>Dricka</t>
  </si>
  <si>
    <t>Telefonabonnemang</t>
  </si>
  <si>
    <t>Prenumerationer</t>
  </si>
  <si>
    <t>Gåva</t>
  </si>
  <si>
    <t>Personligt mål 3</t>
  </si>
  <si>
    <t>Ränta</t>
  </si>
  <si>
    <t>Konsumtionslån</t>
  </si>
  <si>
    <t>Resor</t>
  </si>
  <si>
    <t>Kapitalinkomst</t>
  </si>
  <si>
    <t>Semesterkonto</t>
  </si>
  <si>
    <t>Inredning</t>
  </si>
  <si>
    <t>Lånelyft</t>
  </si>
  <si>
    <t>Skatteåterbäring</t>
  </si>
  <si>
    <t>Startsaldo</t>
  </si>
  <si>
    <t>Tillbaka till startsidan</t>
  </si>
  <si>
    <t>År</t>
  </si>
  <si>
    <t>Januari</t>
  </si>
  <si>
    <t>Februari</t>
  </si>
  <si>
    <t>Mars</t>
  </si>
  <si>
    <t>April</t>
  </si>
  <si>
    <t>Maj</t>
  </si>
  <si>
    <t>Juni</t>
  </si>
  <si>
    <t>Juli</t>
  </si>
  <si>
    <t>Augusti</t>
  </si>
  <si>
    <t>September</t>
  </si>
  <si>
    <t>Oktober</t>
  </si>
  <si>
    <t>November</t>
  </si>
  <si>
    <t>December</t>
  </si>
  <si>
    <t>Skriv in det aktuella året ovan så ändrar tabellen automatiskt till det år.</t>
  </si>
  <si>
    <t>Den här översikten baseras på det som du skriver in i månadsuppföljningen.</t>
  </si>
  <si>
    <t>MÅNAD</t>
  </si>
  <si>
    <t>INKOMSTER</t>
  </si>
  <si>
    <t>UTGIFTER</t>
  </si>
  <si>
    <t>SPARANDE</t>
  </si>
  <si>
    <t>SALDO</t>
  </si>
  <si>
    <t>Totalt</t>
  </si>
  <si>
    <t>Årssummor</t>
  </si>
  <si>
    <t>Totala inkomster</t>
  </si>
  <si>
    <t>Totala utgifter</t>
  </si>
  <si>
    <t>Totalt sparande</t>
  </si>
  <si>
    <t>Kvar på konto totalt</t>
  </si>
  <si>
    <t>Högsta utgiftsmånad</t>
  </si>
  <si>
    <t>Genomsnitt utgifter / månad</t>
  </si>
  <si>
    <t>Genomsnitt inkomster / månad</t>
  </si>
  <si>
    <t>BÖRJA SÅ HÄR</t>
  </si>
  <si>
    <t>SÅ HÄR KOMMER DU IGÅNG MED BUDGETERING</t>
  </si>
  <si>
    <t>ALLMÄNNA TIPS</t>
  </si>
  <si>
    <t>ÖVERSIKT (fylls i automatiskt)</t>
  </si>
  <si>
    <t>Budget</t>
  </si>
  <si>
    <t>Summa</t>
  </si>
  <si>
    <t>Skillnad</t>
  </si>
  <si>
    <t>Dagbok/ Anteckningar</t>
  </si>
  <si>
    <t>Saldo (inkomster – utgifter)</t>
  </si>
  <si>
    <t>INKOMSTER (börja här)</t>
  </si>
  <si>
    <t>Belopp</t>
  </si>
  <si>
    <t>Tidpunkt</t>
  </si>
  <si>
    <t>BUDGETERING</t>
  </si>
  <si>
    <t>Sparmål</t>
  </si>
  <si>
    <t>Sparat</t>
  </si>
  <si>
    <t>FASTA UTGIFTER</t>
  </si>
  <si>
    <t>Underkategori</t>
  </si>
  <si>
    <t>RÖRLIGA UTGIFTER</t>
  </si>
  <si>
    <r>
      <rPr>
        <b/>
        <sz val="11"/>
        <rFont val="Helvetica"/>
      </rPr>
      <t>1. Fyll i dina inkomster</t>
    </r>
    <r>
      <rPr>
        <sz val="11"/>
        <rFont val="Helvetica"/>
        <family val="2"/>
      </rPr>
      <t xml:space="preserve">
Ange alla dina månatliga inkomster i mallen, till exempel lön efter skatt samt bidrag. Du kan lägga till fler rader i tabellerna om du behöver.
</t>
    </r>
    <r>
      <rPr>
        <b/>
        <sz val="11"/>
        <rFont val="Helvetica"/>
      </rPr>
      <t>2. Budgetera per huvudkategori</t>
    </r>
    <r>
      <rPr>
        <sz val="11"/>
        <rFont val="Helvetica"/>
        <family val="2"/>
      </rPr>
      <t xml:space="preserve">
Börja med att samla information. Titta igenom kontoutdrag och lönespecifikationer 1–3 månader bakåt för att få en tydlig bild av dina inkomster och utgifter. Budgeten hjälper dig sedan att hålla koll på att du inte går över dina planerade kostnader.
</t>
    </r>
    <r>
      <rPr>
        <b/>
        <sz val="11"/>
        <rFont val="Helvetica"/>
      </rPr>
      <t>3. Fyll i sparande skilt varje månad</t>
    </r>
    <r>
      <rPr>
        <sz val="11"/>
        <rFont val="Helvetica"/>
        <family val="2"/>
      </rPr>
      <t xml:space="preserve">
Sparande fylls i separat varje månad och räknas inte som fasta eller rörliga kostnader. Du ser en sammanfattning av ditt sparande under fliken Översikt. Se sparande som en viktig utgift och försök sätta undan en summa varje månad. Börja gärna med att sätta upp ett mål för en säkerhetsbuffert för oväntade utgifter.
</t>
    </r>
    <r>
      <rPr>
        <b/>
        <sz val="11"/>
        <rFont val="Helvetica"/>
      </rPr>
      <t>4. Fyll i fasta och rörliga utgifter skilt</t>
    </r>
    <r>
      <rPr>
        <sz val="11"/>
        <rFont val="Helvetica"/>
        <family val="2"/>
      </rPr>
      <t xml:space="preserve">
Börja med att kategorisera dina utgifter. En fast kostnad är en kostnad som är ungefär densamma varje månad. Den betalas inte alltid varje månad – den kan till exempel komma kvartalsvis, men anges ändå som en månadskostnad. Kom ihåg att spara undan eller flytta pengarna till ett separat konto, så att de finns tillgängliga när kostnaden ska betalas. Exempel på fasta kostnader är hyra eller bolån, försäkringar, streamingtjänster, abonnemang, el och vatten. När de är ifyllda kan de enkelt kopieras till nästa månad. En rörlig kostnad varierar oftare från månad till månad, till exempel mat, kläder, nöjen, transport och övriga utgifter.
</t>
    </r>
    <r>
      <rPr>
        <b/>
        <sz val="11"/>
        <rFont val="Helvetica"/>
      </rPr>
      <t>5. Jämför och justera</t>
    </r>
    <r>
      <rPr>
        <sz val="11"/>
        <rFont val="Helvetica"/>
        <family val="2"/>
      </rPr>
      <t xml:space="preserve">
Jämför dina totala inkomster med dina totala utgifter. Om utgifterna är högre än inkomsterna behöver du justera dina kostnader eller hitta sätt att öka inkomsterna – annars går din ekonomi på minus.</t>
    </r>
  </si>
  <si>
    <r>
      <t xml:space="preserve">
</t>
    </r>
    <r>
      <rPr>
        <b/>
        <sz val="11"/>
        <rFont val="Helvetica"/>
      </rPr>
      <t>Sätt upp sparmål:</t>
    </r>
    <r>
      <rPr>
        <sz val="11"/>
        <rFont val="Helvetica"/>
        <family val="2"/>
      </rPr>
      <t xml:space="preserve"> Skriv gärna in flera sparmål – kortsiktiga, medellånga och långsiktiga. Det gör sparandet både tydligare och mer motiverande att följa över tid.
</t>
    </r>
    <r>
      <rPr>
        <b/>
        <sz val="11"/>
        <rFont val="Helvetica"/>
      </rPr>
      <t>Översikt:</t>
    </r>
    <r>
      <rPr>
        <sz val="11"/>
        <rFont val="Helvetica"/>
        <family val="2"/>
      </rPr>
      <t xml:space="preserve"> Under fliken Översikt ser du en sammanfattning av dina månadskostnader, hur du spenderar dina pengar och hur ditt sparande ser ut på årsnivå.
</t>
    </r>
    <r>
      <rPr>
        <b/>
        <sz val="11"/>
        <rFont val="Helvetica"/>
      </rPr>
      <t>Årsbyte:</t>
    </r>
    <r>
      <rPr>
        <sz val="11"/>
        <rFont val="Helvetica"/>
        <family val="2"/>
      </rPr>
      <t xml:space="preserve"> När ett nytt år börjar behöver du ändra årtalet under fliken Inställningar. Uppgifterna från tidigare år finns kvar.
</t>
    </r>
    <r>
      <rPr>
        <b/>
        <sz val="11"/>
        <rFont val="Helvetica"/>
      </rPr>
      <t>Full budget?</t>
    </r>
    <r>
      <rPr>
        <sz val="11"/>
        <rFont val="Helvetica"/>
        <family val="2"/>
      </rPr>
      <t xml:space="preserve"> När du har budgeterat ett helt år rekommenderar vi att du laddar ner en ny fil och börjar om med en ny budget.
</t>
    </r>
    <r>
      <rPr>
        <b/>
        <sz val="11"/>
        <rFont val="Helvetica"/>
      </rPr>
      <t>Läs mera här:</t>
    </r>
    <r>
      <rPr>
        <sz val="11"/>
        <rFont val="Helvetica"/>
        <family val="2"/>
      </rPr>
      <t xml:space="preserve"> https://www.martha.fi/artikel/kom-igang-med-budgetering
</t>
    </r>
    <r>
      <rPr>
        <b/>
        <sz val="11"/>
        <rFont val="Helvetica"/>
      </rPr>
      <t>Frågor?</t>
    </r>
    <r>
      <rPr>
        <sz val="11"/>
        <rFont val="Helvetica"/>
        <family val="2"/>
      </rPr>
      <t xml:space="preserve"> Mejla gärna ekonomi@martha.fi om du har frågor om användningen eller upptäcker möjliga fel.</t>
    </r>
  </si>
  <si>
    <r>
      <rPr>
        <b/>
        <sz val="11"/>
        <color theme="1"/>
        <rFont val="Helvetica"/>
      </rPr>
      <t xml:space="preserve">1. Kolla årtalet
</t>
    </r>
    <r>
      <rPr>
        <sz val="11"/>
        <color theme="1"/>
        <rFont val="Helvetica"/>
      </rPr>
      <t xml:space="preserve">Gå till Inställningar och se till att rätt år är valt.
</t>
    </r>
    <r>
      <rPr>
        <b/>
        <sz val="11"/>
        <color theme="1"/>
        <rFont val="Helvetica"/>
      </rPr>
      <t xml:space="preserve">
2. Välj månad
</t>
    </r>
    <r>
      <rPr>
        <sz val="11"/>
        <color theme="1"/>
        <rFont val="Helvetica"/>
      </rPr>
      <t xml:space="preserve">Öppna den månadsflik du vill jobba med just nu.
</t>
    </r>
    <r>
      <rPr>
        <b/>
        <sz val="11"/>
        <color theme="1"/>
        <rFont val="Helvetica"/>
      </rPr>
      <t xml:space="preserve">
3. Uppskatta dina inkomster under Översikt (frivilligt)
</t>
    </r>
    <r>
      <rPr>
        <sz val="11"/>
        <color theme="1"/>
        <rFont val="Helvetica"/>
      </rPr>
      <t>Du kan ange en uppskattning av dina inkomster i det tomma fältet, men det är inte nödvändigt. Utgifterna och sparandet summeras sedan utifrån budgeten du fyller i nedan och ska inte anges i det här skedet.</t>
    </r>
    <r>
      <rPr>
        <b/>
        <sz val="11"/>
        <color theme="1"/>
        <rFont val="Helvetica"/>
      </rPr>
      <t xml:space="preserve">
4. Startsaldo (görs en gång)
</t>
    </r>
    <r>
      <rPr>
        <sz val="11"/>
        <color theme="1"/>
        <rFont val="Helvetica"/>
      </rPr>
      <t xml:space="preserve">Ange det saldo du har på kontot när du börjar använda budgeten. Du fyller i det under Inkomster i rullgardinsmenyn för den aktuella månaden.
</t>
    </r>
    <r>
      <rPr>
        <b/>
        <sz val="11"/>
        <color theme="1"/>
        <rFont val="Helvetica"/>
      </rPr>
      <t xml:space="preserve">
5. Börja budgetera
</t>
    </r>
    <r>
      <rPr>
        <sz val="11"/>
        <color theme="1"/>
        <rFont val="Helvetica"/>
      </rPr>
      <t>Följ upp dina inkomster och utgifter. Dela upp dem i fasta och rörliga kostnader för bättre överblick. Det är frivilligt att kategorisera fasta kostnader, men de kan göra budgeten enklare att hålla.</t>
    </r>
    <r>
      <rPr>
        <b/>
        <sz val="11"/>
        <color theme="1"/>
        <rFont val="Helvetica"/>
      </rPr>
      <t xml:space="preserve">
6. Anpassa kategorier
</t>
    </r>
    <r>
      <rPr>
        <sz val="11"/>
        <color theme="1"/>
        <rFont val="Helvetica"/>
      </rPr>
      <t xml:space="preserve">Under fliken Inställningar kan du anpassa underkategorierna så att de passar just dig. Vi har lagt in färdiga förslag, men alla underkategorier går att ändra efter egna behov. Huvudkategorierna är låsta. Fundera till exempel på om kläder och skor hör till vardag eller nöjen för dig.
</t>
    </r>
    <r>
      <rPr>
        <b/>
        <sz val="11"/>
        <color theme="1"/>
        <rFont val="Helvetica"/>
      </rPr>
      <t xml:space="preserve">
7. Översikten vid varje månad
</t>
    </r>
    <r>
      <rPr>
        <sz val="11"/>
        <color theme="1"/>
        <rFont val="Helvetica"/>
      </rPr>
      <t>Här får du helhetsbilden. Du fyller inte i något på denna ruta.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</si>
</sst>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0.00&quot; €&quot;"/>
    <numFmt numFmtId="166" formatCode="d\.m\.yyyy;@"/>
    <numFmt numFmtId="167" formatCode="[&lt;=9999999]###\-####;\(###\)\ ###\-####"/>
    <numFmt numFmtId="168" formatCode="#,##0\ &quot;€&quot;"/>
  </numFmts>
  <fonts count="47">
    <font>
      <sz val="10"/>
      <color theme="1" tint="0.24994659260841701"/>
      <name val="Calibri"/>
      <family val="2"/>
      <scheme val="minor"/>
    </font>
    <font>
      <sz val="11"/>
      <color theme="1"/>
      <name val="Calibri"/>
      <family val="2"/>
      <scheme val="minor"/>
    </font>
    <font>
      <sz val="11"/>
      <color theme="4" tint="-0.49995422223578601"/>
      <name val="Calibri"/>
      <family val="2"/>
      <scheme val="minor"/>
    </font>
    <font>
      <u/>
      <sz val="10"/>
      <color theme="10"/>
      <name val="Calibri"/>
      <family val="2"/>
      <scheme val="minor"/>
    </font>
    <font>
      <sz val="11"/>
      <color rgb="FF9C5700"/>
      <name val="Calibri"/>
      <family val="2"/>
      <scheme val="minor"/>
    </font>
    <font>
      <sz val="11"/>
      <color theme="4"/>
      <name val="Calibri"/>
      <family val="2"/>
      <scheme val="major"/>
    </font>
    <font>
      <sz val="11"/>
      <color theme="5" tint="-0.24994659260841701"/>
      <name val="Calibri"/>
      <family val="2"/>
      <scheme val="major"/>
    </font>
    <font>
      <b/>
      <sz val="11"/>
      <color theme="0"/>
      <name val="Calibri"/>
      <family val="2"/>
      <scheme val="minor"/>
    </font>
    <font>
      <sz val="10"/>
      <color theme="1" tint="0.24994659260841701"/>
      <name val="Helvetica Bold"/>
    </font>
    <font>
      <sz val="11"/>
      <color theme="1"/>
      <name val="Helvetica Bold"/>
    </font>
    <font>
      <sz val="12"/>
      <color theme="0"/>
      <name val="Helvetica Bold"/>
    </font>
    <font>
      <b/>
      <sz val="14"/>
      <color theme="0"/>
      <name val="Helvetica Bold"/>
    </font>
    <font>
      <b/>
      <sz val="16"/>
      <color theme="1"/>
      <name val="Helvetica Bold"/>
    </font>
    <font>
      <sz val="10"/>
      <color theme="1"/>
      <name val="Helvetica Bold"/>
    </font>
    <font>
      <b/>
      <sz val="11"/>
      <color theme="1"/>
      <name val="Helvetica Bold"/>
    </font>
    <font>
      <sz val="28"/>
      <color theme="0"/>
      <name val="Helvetica Bold"/>
    </font>
    <font>
      <sz val="28"/>
      <color theme="1" tint="0.24994659260841701"/>
      <name val="Helvetica Bold"/>
    </font>
    <font>
      <sz val="28"/>
      <color rgb="FF9C5700"/>
      <name val="Helvetica Bold"/>
    </font>
    <font>
      <sz val="10"/>
      <color theme="1" tint="0.24994659260841701"/>
      <name val="Georgia regular"/>
    </font>
    <font>
      <sz val="11"/>
      <color rgb="FF1D284A"/>
      <name val="Helvetica Bold"/>
    </font>
    <font>
      <sz val="12"/>
      <name val="Helvetica"/>
      <family val="2"/>
    </font>
    <font>
      <b/>
      <sz val="12"/>
      <name val="Helvetica"/>
      <family val="2"/>
    </font>
    <font>
      <sz val="11"/>
      <name val="Helvetica"/>
      <family val="2"/>
    </font>
    <font>
      <b/>
      <sz val="12"/>
      <color theme="1"/>
      <name val="Helvetica"/>
      <family val="2"/>
    </font>
    <font>
      <sz val="11"/>
      <color theme="1"/>
      <name val="Helvetica"/>
      <family val="2"/>
    </font>
    <font>
      <sz val="11"/>
      <color theme="1"/>
      <name val="Georgia Regular"/>
    </font>
    <font>
      <sz val="36"/>
      <color theme="0"/>
      <name val="Helvetica"/>
      <family val="2"/>
    </font>
    <font>
      <u/>
      <sz val="12"/>
      <name val="Helvetica"/>
      <family val="2"/>
    </font>
    <font>
      <b/>
      <sz val="14"/>
      <color theme="0"/>
      <name val="Helvetica"/>
      <family val="2"/>
    </font>
    <font>
      <sz val="12"/>
      <color theme="1"/>
      <name val="Helvetica"/>
      <family val="2"/>
    </font>
    <font>
      <b/>
      <sz val="12"/>
      <color theme="0"/>
      <name val="Helvetica Bold"/>
    </font>
    <font>
      <u/>
      <sz val="24"/>
      <color theme="1"/>
      <name val="Helvetica Bold"/>
    </font>
    <font>
      <sz val="24"/>
      <color theme="1"/>
      <name val="Helvetica Bold"/>
    </font>
    <font>
      <sz val="20"/>
      <color rgb="FF9C5700"/>
      <name val="Helvetica Bold"/>
    </font>
    <font>
      <b/>
      <sz val="12"/>
      <color theme="1"/>
      <name val="Helvetica Bold"/>
    </font>
    <font>
      <b/>
      <sz val="13"/>
      <color theme="1"/>
      <name val="Helvetica"/>
      <family val="2"/>
    </font>
    <font>
      <sz val="13"/>
      <color theme="1"/>
      <name val="Helvetica Bold"/>
    </font>
    <font>
      <sz val="14"/>
      <color theme="1"/>
      <name val="Calibri"/>
      <family val="2"/>
      <scheme val="minor"/>
    </font>
    <font>
      <b/>
      <sz val="13"/>
      <color theme="1"/>
      <name val="Helvetica Bold"/>
    </font>
    <font>
      <b/>
      <sz val="16"/>
      <color theme="1"/>
      <name val="Helvetica"/>
      <family val="2"/>
    </font>
    <font>
      <i/>
      <sz val="12"/>
      <color theme="1"/>
      <name val="Helvetica"/>
      <family val="2"/>
    </font>
    <font>
      <b/>
      <sz val="11"/>
      <color theme="1"/>
      <name val="Helvetica"/>
    </font>
    <font>
      <sz val="11"/>
      <color theme="1"/>
      <name val="Helvetica"/>
    </font>
    <font>
      <b/>
      <sz val="11"/>
      <name val="Helvetica"/>
    </font>
    <font>
      <sz val="11"/>
      <name val="Helvetica"/>
    </font>
    <font>
      <b/>
      <sz val="14"/>
      <color theme="1" tint="0.24994659260841701"/>
      <name val="Calibri"/>
      <family val="2"/>
      <scheme val="minor"/>
    </font>
    <font>
      <b/>
      <sz val="14"/>
      <color theme="1" tint="0.24994659260841701"/>
      <name val="Helvetica Bold"/>
    </font>
  </fonts>
  <fills count="25">
    <fill>
      <patternFill patternType="none"/>
    </fill>
    <fill>
      <patternFill patternType="gray125"/>
    </fill>
    <fill>
      <patternFill patternType="solid">
        <fgColor rgb="FFFFEB9C"/>
      </patternFill>
    </fill>
    <fill>
      <patternFill patternType="solid">
        <fgColor rgb="FF0E274D"/>
      </patternFill>
    </fill>
    <fill>
      <patternFill patternType="solid">
        <fgColor rgb="FFF0E1DA"/>
      </patternFill>
    </fill>
    <fill>
      <patternFill patternType="solid">
        <fgColor rgb="FFA5A5A5"/>
      </patternFill>
    </fill>
    <fill>
      <patternFill patternType="solid">
        <fgColor theme="0"/>
      </patternFill>
    </fill>
    <fill>
      <patternFill patternType="solid">
        <fgColor theme="0"/>
      </patternFill>
    </fill>
    <fill>
      <patternFill patternType="solid">
        <fgColor rgb="FFA0BECD"/>
      </patternFill>
    </fill>
    <fill>
      <patternFill patternType="solid">
        <fgColor rgb="FFA0BECD"/>
      </patternFill>
    </fill>
    <fill>
      <patternFill patternType="solid">
        <fgColor rgb="FFD7D386"/>
      </patternFill>
    </fill>
    <fill>
      <patternFill patternType="solid">
        <fgColor rgb="FFD7D386"/>
      </patternFill>
    </fill>
    <fill>
      <patternFill patternType="solid">
        <fgColor rgb="FFF0E1DA"/>
      </patternFill>
    </fill>
    <fill>
      <patternFill patternType="solid">
        <fgColor rgb="FFD6C1DF"/>
      </patternFill>
    </fill>
    <fill>
      <patternFill patternType="solid">
        <fgColor rgb="FFD6C1DF"/>
      </patternFill>
    </fill>
    <fill>
      <patternFill patternType="solid">
        <fgColor rgb="FFF7D4C8"/>
      </patternFill>
    </fill>
    <fill>
      <patternFill patternType="solid">
        <fgColor rgb="FFF7D4C8"/>
      </patternFill>
    </fill>
    <fill>
      <patternFill patternType="solid">
        <fgColor rgb="FF1D284A"/>
      </patternFill>
    </fill>
    <fill>
      <patternFill patternType="solid">
        <fgColor rgb="FFD7D386"/>
      </patternFill>
    </fill>
    <fill>
      <patternFill patternType="solid">
        <fgColor rgb="FFF0E1DA"/>
      </patternFill>
    </fill>
    <fill>
      <patternFill patternType="solid">
        <fgColor rgb="FFF7D4C8"/>
      </patternFill>
    </fill>
    <fill>
      <patternFill patternType="solid">
        <fgColor rgb="FFD6C1DF"/>
      </patternFill>
    </fill>
    <fill>
      <patternFill patternType="solid">
        <fgColor rgb="FFCC9900"/>
      </patternFill>
    </fill>
    <fill>
      <patternFill patternType="solid">
        <fgColor theme="0" tint="-4.9989318521683403E-2"/>
        <bgColor indexed="65"/>
      </patternFill>
    </fill>
    <fill>
      <patternFill patternType="solid">
        <fgColor theme="0" tint="-0.14999847407452621"/>
        <bgColor indexed="65"/>
      </patternFill>
    </fill>
  </fills>
  <borders count="15">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top/>
      <bottom style="thin">
        <color rgb="FFDDDDDD"/>
      </bottom>
      <diagonal/>
    </border>
    <border>
      <left style="thin">
        <color rgb="FFDDDDDD"/>
      </left>
      <right style="thin">
        <color rgb="FFDDDDDD"/>
      </right>
      <top/>
      <bottom style="thin">
        <color rgb="FFDDDDDD"/>
      </bottom>
      <diagonal/>
    </border>
    <border>
      <left/>
      <right style="thin">
        <color rgb="FFDDDDDD"/>
      </right>
      <top style="thin">
        <color rgb="FFDDDDDD"/>
      </top>
      <bottom style="thin">
        <color rgb="FFDDDDDD"/>
      </bottom>
      <diagonal/>
    </border>
    <border>
      <left style="thin">
        <color rgb="FFDDDDDD"/>
      </left>
      <right/>
      <top/>
      <bottom style="thin">
        <color rgb="FFDDDDDD"/>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0">
    <xf numFmtId="0" fontId="0" fillId="0" borderId="0"/>
    <xf numFmtId="167" fontId="2" fillId="0" borderId="0"/>
    <xf numFmtId="14" fontId="2" fillId="0" borderId="0"/>
    <xf numFmtId="0" fontId="3" fillId="0" borderId="0"/>
    <xf numFmtId="0" fontId="4" fillId="2" borderId="0"/>
    <xf numFmtId="168" fontId="5" fillId="0" borderId="0">
      <alignment horizontal="right" vertical="center"/>
    </xf>
    <xf numFmtId="0" fontId="6" fillId="0" borderId="0">
      <alignment horizontal="right" vertical="center"/>
    </xf>
    <xf numFmtId="0" fontId="1" fillId="0" borderId="0"/>
    <xf numFmtId="0" fontId="7" fillId="5" borderId="5"/>
    <xf numFmtId="0" fontId="1" fillId="0" borderId="0"/>
  </cellStyleXfs>
  <cellXfs count="148">
    <xf numFmtId="0" fontId="0" fillId="0" borderId="0" xfId="0"/>
    <xf numFmtId="0" fontId="8" fillId="0" borderId="0" xfId="0" applyFont="1"/>
    <xf numFmtId="0" fontId="9" fillId="0" borderId="0" xfId="7" applyFont="1"/>
    <xf numFmtId="0" fontId="11" fillId="17" borderId="0" xfId="7" applyFont="1" applyFill="1"/>
    <xf numFmtId="0" fontId="14" fillId="7" borderId="6" xfId="0" applyFont="1" applyFill="1" applyBorder="1" applyAlignment="1">
      <alignment horizontal="center" vertical="center"/>
    </xf>
    <xf numFmtId="164" fontId="8" fillId="0" borderId="0" xfId="0" applyNumberFormat="1" applyFont="1"/>
    <xf numFmtId="0" fontId="16" fillId="0" borderId="0" xfId="0" applyFont="1"/>
    <xf numFmtId="0" fontId="15" fillId="7" borderId="0" xfId="4" applyFont="1" applyFill="1"/>
    <xf numFmtId="0" fontId="17" fillId="7" borderId="0" xfId="4" applyFont="1" applyFill="1"/>
    <xf numFmtId="0" fontId="18" fillId="0" borderId="0" xfId="0" applyFont="1"/>
    <xf numFmtId="0" fontId="19" fillId="0" borderId="0" xfId="7" applyFont="1"/>
    <xf numFmtId="165"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2" fillId="0" borderId="0" xfId="0" applyFont="1" applyAlignment="1">
      <alignment vertical="top" wrapText="1"/>
    </xf>
    <xf numFmtId="0" fontId="20" fillId="0" borderId="0" xfId="0" applyFont="1"/>
    <xf numFmtId="0" fontId="20" fillId="7" borderId="0" xfId="0" applyFont="1" applyFill="1"/>
    <xf numFmtId="0" fontId="21" fillId="16" borderId="0" xfId="9" applyFont="1" applyFill="1"/>
    <xf numFmtId="164" fontId="21" fillId="16" borderId="0" xfId="9" applyNumberFormat="1" applyFont="1" applyFill="1"/>
    <xf numFmtId="164" fontId="20" fillId="16" borderId="0" xfId="9" applyNumberFormat="1" applyFont="1" applyFill="1"/>
    <xf numFmtId="0" fontId="20" fillId="16" borderId="0" xfId="9" applyFont="1" applyFill="1"/>
    <xf numFmtId="0" fontId="26" fillId="0" borderId="0" xfId="0" applyFont="1"/>
    <xf numFmtId="0" fontId="27" fillId="0" borderId="0" xfId="3" applyFont="1"/>
    <xf numFmtId="0" fontId="27" fillId="0" borderId="7" xfId="3" applyFont="1" applyBorder="1"/>
    <xf numFmtId="0" fontId="28" fillId="0" borderId="0" xfId="3" applyFont="1"/>
    <xf numFmtId="0" fontId="28" fillId="3" borderId="0" xfId="3" applyFont="1" applyFill="1" applyAlignment="1">
      <alignment horizontal="center" vertical="center"/>
    </xf>
    <xf numFmtId="0" fontId="23" fillId="10" borderId="1" xfId="9" applyFont="1" applyFill="1" applyBorder="1"/>
    <xf numFmtId="164" fontId="23" fillId="10" borderId="4" xfId="9" applyNumberFormat="1" applyFont="1" applyFill="1" applyBorder="1"/>
    <xf numFmtId="0" fontId="23" fillId="10" borderId="4" xfId="9" applyFont="1" applyFill="1" applyBorder="1"/>
    <xf numFmtId="0" fontId="23" fillId="6" borderId="1" xfId="9" applyFont="1" applyFill="1" applyBorder="1"/>
    <xf numFmtId="164" fontId="29" fillId="6" borderId="1" xfId="9" applyNumberFormat="1" applyFont="1" applyFill="1" applyBorder="1"/>
    <xf numFmtId="0" fontId="29" fillId="6" borderId="3" xfId="9" applyFont="1" applyFill="1" applyBorder="1"/>
    <xf numFmtId="0" fontId="23" fillId="11" borderId="1" xfId="9" applyFont="1" applyFill="1" applyBorder="1"/>
    <xf numFmtId="164" fontId="23" fillId="11" borderId="1" xfId="9" applyNumberFormat="1" applyFont="1" applyFill="1" applyBorder="1"/>
    <xf numFmtId="164" fontId="23" fillId="11" borderId="3" xfId="9" applyNumberFormat="1" applyFont="1" applyFill="1" applyBorder="1"/>
    <xf numFmtId="0" fontId="23" fillId="6" borderId="4" xfId="9" applyFont="1" applyFill="1" applyBorder="1"/>
    <xf numFmtId="164" fontId="23" fillId="6" borderId="4" xfId="9" applyNumberFormat="1" applyFont="1" applyFill="1" applyBorder="1"/>
    <xf numFmtId="0" fontId="29" fillId="6" borderId="0" xfId="9" applyFont="1" applyFill="1"/>
    <xf numFmtId="0" fontId="23" fillId="8" borderId="1" xfId="9" applyFont="1" applyFill="1" applyBorder="1"/>
    <xf numFmtId="164" fontId="23" fillId="8" borderId="4" xfId="9" applyNumberFormat="1" applyFont="1" applyFill="1" applyBorder="1"/>
    <xf numFmtId="0" fontId="23" fillId="8" borderId="4" xfId="9" applyFont="1" applyFill="1" applyBorder="1"/>
    <xf numFmtId="0" fontId="29" fillId="6" borderId="2" xfId="9" applyFont="1" applyFill="1" applyBorder="1"/>
    <xf numFmtId="0" fontId="23" fillId="9" borderId="1" xfId="9" applyFont="1" applyFill="1" applyBorder="1"/>
    <xf numFmtId="164" fontId="23" fillId="9" borderId="1" xfId="9" applyNumberFormat="1" applyFont="1" applyFill="1" applyBorder="1"/>
    <xf numFmtId="164" fontId="29" fillId="9" borderId="1" xfId="9" applyNumberFormat="1" applyFont="1" applyFill="1" applyBorder="1"/>
    <xf numFmtId="166" fontId="29" fillId="9" borderId="1" xfId="9" applyNumberFormat="1" applyFont="1" applyFill="1" applyBorder="1"/>
    <xf numFmtId="0" fontId="29" fillId="9" borderId="2" xfId="9" applyFont="1" applyFill="1" applyBorder="1"/>
    <xf numFmtId="164" fontId="29" fillId="6" borderId="4" xfId="9" applyNumberFormat="1" applyFont="1" applyFill="1" applyBorder="1"/>
    <xf numFmtId="166" fontId="29" fillId="6" borderId="4" xfId="9" applyNumberFormat="1" applyFont="1" applyFill="1" applyBorder="1"/>
    <xf numFmtId="0" fontId="29" fillId="6" borderId="4" xfId="9" applyFont="1" applyFill="1" applyBorder="1"/>
    <xf numFmtId="0" fontId="23" fillId="12" borderId="4" xfId="9" applyFont="1" applyFill="1" applyBorder="1"/>
    <xf numFmtId="164" fontId="23" fillId="12" borderId="4" xfId="9" applyNumberFormat="1" applyFont="1" applyFill="1" applyBorder="1"/>
    <xf numFmtId="0" fontId="23" fillId="4" borderId="1" xfId="9" applyFont="1" applyFill="1" applyBorder="1"/>
    <xf numFmtId="164" fontId="23" fillId="4" borderId="1" xfId="9" applyNumberFormat="1" applyFont="1" applyFill="1" applyBorder="1"/>
    <xf numFmtId="164" fontId="23" fillId="4" borderId="0" xfId="9" applyNumberFormat="1" applyFont="1" applyFill="1"/>
    <xf numFmtId="0" fontId="23" fillId="6" borderId="9" xfId="9" applyFont="1" applyFill="1" applyBorder="1"/>
    <xf numFmtId="164" fontId="23" fillId="6" borderId="1" xfId="9" applyNumberFormat="1" applyFont="1" applyFill="1" applyBorder="1"/>
    <xf numFmtId="164" fontId="23" fillId="6" borderId="3" xfId="9" applyNumberFormat="1" applyFont="1" applyFill="1" applyBorder="1"/>
    <xf numFmtId="0" fontId="23" fillId="13" borderId="4" xfId="9" applyFont="1" applyFill="1" applyBorder="1"/>
    <xf numFmtId="164" fontId="23" fillId="13" borderId="4" xfId="9" applyNumberFormat="1" applyFont="1" applyFill="1" applyBorder="1"/>
    <xf numFmtId="0" fontId="23" fillId="13" borderId="1" xfId="9" applyFont="1" applyFill="1" applyBorder="1"/>
    <xf numFmtId="0" fontId="23" fillId="14" borderId="1" xfId="9" applyFont="1" applyFill="1" applyBorder="1"/>
    <xf numFmtId="164" fontId="23" fillId="14" borderId="1" xfId="9" applyNumberFormat="1" applyFont="1" applyFill="1" applyBorder="1"/>
    <xf numFmtId="164" fontId="23" fillId="14" borderId="0" xfId="9" applyNumberFormat="1" applyFont="1" applyFill="1"/>
    <xf numFmtId="0" fontId="23" fillId="15" borderId="4" xfId="9" applyFont="1" applyFill="1" applyBorder="1"/>
    <xf numFmtId="164" fontId="23" fillId="15" borderId="4" xfId="9" applyNumberFormat="1" applyFont="1" applyFill="1" applyBorder="1"/>
    <xf numFmtId="0" fontId="23" fillId="16" borderId="2" xfId="9" applyFont="1" applyFill="1" applyBorder="1"/>
    <xf numFmtId="164" fontId="23" fillId="16" borderId="2" xfId="9" applyNumberFormat="1" applyFont="1" applyFill="1" applyBorder="1"/>
    <xf numFmtId="166" fontId="29" fillId="16" borderId="2" xfId="9" applyNumberFormat="1" applyFont="1" applyFill="1" applyBorder="1"/>
    <xf numFmtId="0" fontId="29" fillId="16" borderId="2" xfId="9" applyFont="1" applyFill="1" applyBorder="1"/>
    <xf numFmtId="0" fontId="23" fillId="6" borderId="2" xfId="9" applyFont="1" applyFill="1" applyBorder="1"/>
    <xf numFmtId="166" fontId="29" fillId="6" borderId="2" xfId="9" applyNumberFormat="1" applyFont="1" applyFill="1" applyBorder="1"/>
    <xf numFmtId="0" fontId="23" fillId="15" borderId="1" xfId="9" applyFont="1" applyFill="1" applyBorder="1"/>
    <xf numFmtId="164" fontId="23" fillId="15" borderId="1" xfId="9" applyNumberFormat="1" applyFont="1" applyFill="1" applyBorder="1"/>
    <xf numFmtId="166" fontId="9" fillId="7" borderId="0" xfId="7" applyNumberFormat="1" applyFont="1" applyFill="1" applyAlignment="1">
      <alignment horizontal="left" vertical="center"/>
    </xf>
    <xf numFmtId="0" fontId="30" fillId="17" borderId="0" xfId="7" applyFont="1" applyFill="1"/>
    <xf numFmtId="0" fontId="33" fillId="7" borderId="0" xfId="4" applyFont="1" applyFill="1" applyAlignment="1">
      <alignment horizontal="center" vertical="center"/>
    </xf>
    <xf numFmtId="0" fontId="32" fillId="7" borderId="0" xfId="4" applyFont="1" applyFill="1"/>
    <xf numFmtId="0" fontId="32" fillId="7" borderId="0" xfId="4" applyFont="1" applyFill="1" applyAlignment="1">
      <alignment horizontal="center" vertical="center"/>
    </xf>
    <xf numFmtId="0" fontId="14" fillId="0" borderId="11" xfId="7" applyFont="1" applyBorder="1"/>
    <xf numFmtId="0" fontId="14" fillId="0" borderId="12" xfId="7" applyFont="1" applyBorder="1"/>
    <xf numFmtId="0" fontId="29" fillId="23" borderId="6" xfId="7" applyFont="1" applyFill="1" applyBorder="1"/>
    <xf numFmtId="0" fontId="36" fillId="20" borderId="6" xfId="7" applyFont="1" applyFill="1" applyBorder="1"/>
    <xf numFmtId="0" fontId="38" fillId="21" borderId="0" xfId="0" applyFont="1" applyFill="1" applyAlignment="1">
      <alignment horizontal="center"/>
    </xf>
    <xf numFmtId="0" fontId="38" fillId="21" borderId="14" xfId="8" applyFont="1" applyFill="1" applyBorder="1" applyAlignment="1">
      <alignment horizontal="center"/>
    </xf>
    <xf numFmtId="165" fontId="24" fillId="7" borderId="13" xfId="8" applyNumberFormat="1" applyFont="1" applyFill="1" applyBorder="1" applyAlignment="1">
      <alignment horizontal="center"/>
    </xf>
    <xf numFmtId="165" fontId="24" fillId="7" borderId="6" xfId="0" applyNumberFormat="1" applyFont="1" applyFill="1" applyBorder="1" applyAlignment="1">
      <alignment horizontal="center"/>
    </xf>
    <xf numFmtId="165" fontId="24" fillId="7" borderId="6" xfId="8" applyNumberFormat="1" applyFont="1" applyFill="1" applyBorder="1" applyAlignment="1">
      <alignment horizontal="center"/>
    </xf>
    <xf numFmtId="164" fontId="24" fillId="7" borderId="6" xfId="0" applyNumberFormat="1" applyFont="1" applyFill="1" applyBorder="1" applyAlignment="1">
      <alignment horizontal="center" vertical="center"/>
    </xf>
    <xf numFmtId="164" fontId="24" fillId="7" borderId="6" xfId="0" applyNumberFormat="1" applyFont="1" applyFill="1" applyBorder="1" applyAlignment="1">
      <alignment horizontal="center"/>
    </xf>
    <xf numFmtId="0" fontId="34" fillId="7" borderId="13" xfId="8" applyFont="1" applyFill="1" applyBorder="1" applyAlignment="1">
      <alignment horizontal="left"/>
    </xf>
    <xf numFmtId="0" fontId="34" fillId="7" borderId="6" xfId="8" applyFont="1" applyFill="1" applyBorder="1" applyAlignment="1">
      <alignment horizontal="left"/>
    </xf>
    <xf numFmtId="0" fontId="34" fillId="7" borderId="6" xfId="0" applyFont="1" applyFill="1" applyBorder="1" applyAlignment="1">
      <alignment horizontal="left"/>
    </xf>
    <xf numFmtId="0" fontId="13" fillId="21" borderId="0" xfId="7" applyFont="1" applyFill="1" applyAlignment="1">
      <alignment horizontal="center" vertical="top" wrapText="1"/>
    </xf>
    <xf numFmtId="0" fontId="35" fillId="24" borderId="6" xfId="7" applyFont="1" applyFill="1" applyBorder="1"/>
    <xf numFmtId="0" fontId="18" fillId="7" borderId="0" xfId="0" applyFont="1" applyFill="1"/>
    <xf numFmtId="0" fontId="22" fillId="7" borderId="0" xfId="0" applyFont="1" applyFill="1" applyAlignment="1">
      <alignment vertical="top" wrapText="1"/>
    </xf>
    <xf numFmtId="0" fontId="25" fillId="7" borderId="0" xfId="0" applyFont="1" applyFill="1" applyAlignment="1">
      <alignment vertical="top" wrapText="1"/>
    </xf>
    <xf numFmtId="0" fontId="39" fillId="0" borderId="7" xfId="3" applyFont="1" applyBorder="1"/>
    <xf numFmtId="0" fontId="16" fillId="7" borderId="0" xfId="0" applyFont="1" applyFill="1"/>
    <xf numFmtId="49" fontId="16" fillId="7" borderId="0" xfId="0" applyNumberFormat="1" applyFont="1" applyFill="1"/>
    <xf numFmtId="0" fontId="29" fillId="19" borderId="6" xfId="7" applyFont="1" applyFill="1" applyBorder="1" applyProtection="1">
      <protection locked="0"/>
    </xf>
    <xf numFmtId="0" fontId="12" fillId="21" borderId="0" xfId="7" applyFont="1" applyFill="1" applyAlignment="1" applyProtection="1">
      <alignment horizontal="center" vertical="center"/>
      <protection locked="0"/>
    </xf>
    <xf numFmtId="0" fontId="29" fillId="6" borderId="1" xfId="9" applyFont="1" applyFill="1" applyBorder="1" applyProtection="1">
      <protection locked="0"/>
    </xf>
    <xf numFmtId="164" fontId="29" fillId="6" borderId="1" xfId="9" applyNumberFormat="1" applyFont="1" applyFill="1" applyBorder="1" applyProtection="1">
      <protection locked="0"/>
    </xf>
    <xf numFmtId="166" fontId="29" fillId="6" borderId="1" xfId="9" applyNumberFormat="1" applyFont="1" applyFill="1" applyBorder="1" applyProtection="1">
      <protection locked="0"/>
    </xf>
    <xf numFmtId="14" fontId="29" fillId="6" borderId="2" xfId="9" applyNumberFormat="1" applyFont="1" applyFill="1" applyBorder="1" applyProtection="1">
      <protection locked="0"/>
    </xf>
    <xf numFmtId="0" fontId="29" fillId="6" borderId="2" xfId="9" applyFont="1" applyFill="1" applyBorder="1" applyProtection="1">
      <protection locked="0"/>
    </xf>
    <xf numFmtId="0" fontId="29" fillId="6" borderId="10" xfId="9" applyFont="1" applyFill="1" applyBorder="1" applyProtection="1">
      <protection locked="0"/>
    </xf>
    <xf numFmtId="0" fontId="29" fillId="6" borderId="4" xfId="9" applyFont="1" applyFill="1" applyBorder="1" applyProtection="1">
      <protection locked="0"/>
    </xf>
    <xf numFmtId="164" fontId="29" fillId="6" borderId="4" xfId="9" applyNumberFormat="1" applyFont="1" applyFill="1" applyBorder="1" applyProtection="1">
      <protection locked="0"/>
    </xf>
    <xf numFmtId="164" fontId="20" fillId="6" borderId="1" xfId="9" applyNumberFormat="1" applyFont="1" applyFill="1" applyBorder="1" applyProtection="1">
      <protection locked="0"/>
    </xf>
    <xf numFmtId="0" fontId="20" fillId="6" borderId="2" xfId="9" applyFont="1" applyFill="1" applyBorder="1" applyProtection="1">
      <protection locked="0"/>
    </xf>
    <xf numFmtId="164" fontId="20" fillId="6" borderId="3" xfId="9" applyNumberFormat="1" applyFont="1" applyFill="1" applyBorder="1" applyProtection="1">
      <protection locked="0"/>
    </xf>
    <xf numFmtId="0" fontId="20" fillId="6" borderId="4" xfId="9" applyFont="1" applyFill="1" applyBorder="1" applyProtection="1">
      <protection locked="0"/>
    </xf>
    <xf numFmtId="0" fontId="23" fillId="16" borderId="2" xfId="9" applyFont="1" applyFill="1" applyBorder="1" applyProtection="1">
      <protection locked="0"/>
    </xf>
    <xf numFmtId="164" fontId="23" fillId="16" borderId="2" xfId="9" applyNumberFormat="1" applyFont="1" applyFill="1" applyBorder="1" applyProtection="1">
      <protection locked="0"/>
    </xf>
    <xf numFmtId="166" fontId="29" fillId="16" borderId="2" xfId="9" applyNumberFormat="1" applyFont="1" applyFill="1" applyBorder="1" applyProtection="1">
      <protection locked="0"/>
    </xf>
    <xf numFmtId="0" fontId="29" fillId="16" borderId="2" xfId="9" applyFont="1" applyFill="1" applyBorder="1" applyProtection="1">
      <protection locked="0"/>
    </xf>
    <xf numFmtId="0" fontId="21" fillId="16" borderId="0" xfId="9" applyFont="1" applyFill="1" applyProtection="1">
      <protection locked="0"/>
    </xf>
    <xf numFmtId="164" fontId="21" fillId="16" borderId="0" xfId="9" applyNumberFormat="1" applyFont="1" applyFill="1" applyProtection="1">
      <protection locked="0"/>
    </xf>
    <xf numFmtId="164" fontId="20" fillId="16" borderId="0" xfId="9" applyNumberFormat="1" applyFont="1" applyFill="1" applyProtection="1">
      <protection locked="0"/>
    </xf>
    <xf numFmtId="0" fontId="20" fillId="16" borderId="0" xfId="9" applyFont="1" applyFill="1" applyProtection="1">
      <protection locked="0"/>
    </xf>
    <xf numFmtId="0" fontId="0" fillId="0" borderId="0" xfId="0" applyProtection="1">
      <protection locked="0"/>
    </xf>
    <xf numFmtId="0" fontId="29" fillId="6" borderId="8" xfId="9" applyFont="1" applyFill="1" applyBorder="1" applyProtection="1">
      <protection locked="0"/>
    </xf>
    <xf numFmtId="0" fontId="29" fillId="11" borderId="0" xfId="9" applyFont="1" applyFill="1" applyProtection="1">
      <protection locked="0"/>
    </xf>
    <xf numFmtId="0" fontId="37" fillId="0" borderId="0" xfId="0" applyFont="1"/>
    <xf numFmtId="0" fontId="20" fillId="0" borderId="0" xfId="0" applyFont="1" applyProtection="1">
      <protection locked="0"/>
    </xf>
    <xf numFmtId="0" fontId="15" fillId="17" borderId="0" xfId="0" applyFont="1" applyFill="1" applyAlignment="1">
      <alignment horizontal="center" vertical="center" wrapText="1"/>
    </xf>
    <xf numFmtId="0" fontId="16" fillId="0" borderId="0" xfId="0" applyFont="1"/>
    <xf numFmtId="0" fontId="31" fillId="21" borderId="0" xfId="3" applyFont="1" applyFill="1" applyAlignment="1">
      <alignment horizontal="center" vertical="center" wrapText="1"/>
    </xf>
    <xf numFmtId="0" fontId="31" fillId="21" borderId="0" xfId="3" applyFont="1" applyFill="1" applyAlignment="1">
      <alignment horizontal="center" vertical="center"/>
    </xf>
    <xf numFmtId="0" fontId="10" fillId="17" borderId="0" xfId="0" applyFont="1" applyFill="1" applyAlignment="1">
      <alignment wrapText="1"/>
    </xf>
    <xf numFmtId="0" fontId="31" fillId="19" borderId="0" xfId="3" applyFont="1" applyFill="1" applyAlignment="1">
      <alignment horizontal="center" vertical="center" wrapText="1"/>
    </xf>
    <xf numFmtId="0" fontId="31" fillId="19" borderId="0" xfId="0" applyFont="1" applyFill="1" applyAlignment="1">
      <alignment horizontal="center" vertical="center" wrapText="1"/>
    </xf>
    <xf numFmtId="0" fontId="9" fillId="0" borderId="0" xfId="7" applyFont="1"/>
    <xf numFmtId="0" fontId="28" fillId="17" borderId="7" xfId="3" applyFont="1" applyFill="1" applyBorder="1" applyAlignment="1">
      <alignment horizontal="center" vertical="center"/>
    </xf>
    <xf numFmtId="0" fontId="45" fillId="0" borderId="7" xfId="0" applyFont="1" applyBorder="1"/>
    <xf numFmtId="0" fontId="40" fillId="21" borderId="0" xfId="0" applyFont="1" applyFill="1" applyAlignment="1">
      <alignment horizontal="left" vertical="center"/>
    </xf>
    <xf numFmtId="0" fontId="8" fillId="0" borderId="0" xfId="0" applyFont="1"/>
    <xf numFmtId="0" fontId="11" fillId="3" borderId="0" xfId="3" applyFont="1" applyFill="1" applyAlignment="1">
      <alignment horizontal="center" vertical="center"/>
    </xf>
    <xf numFmtId="0" fontId="46" fillId="0" borderId="0" xfId="0" applyFont="1"/>
    <xf numFmtId="0" fontId="22" fillId="19" borderId="0" xfId="0" applyFont="1" applyFill="1" applyAlignment="1">
      <alignment horizontal="left" vertical="top" wrapText="1"/>
    </xf>
    <xf numFmtId="0" fontId="18" fillId="0" borderId="0" xfId="0" applyFont="1"/>
    <xf numFmtId="0" fontId="23" fillId="18" borderId="0" xfId="0" applyFont="1" applyFill="1" applyAlignment="1">
      <alignment vertical="center"/>
    </xf>
    <xf numFmtId="0" fontId="23" fillId="22" borderId="0" xfId="0" applyFont="1" applyFill="1" applyAlignment="1">
      <alignment horizontal="left" vertical="center"/>
    </xf>
    <xf numFmtId="0" fontId="42" fillId="19" borderId="0" xfId="0" applyFont="1" applyFill="1" applyAlignment="1">
      <alignment horizontal="left" vertical="top" wrapText="1"/>
    </xf>
    <xf numFmtId="0" fontId="23" fillId="21" borderId="0" xfId="0" applyFont="1" applyFill="1" applyAlignment="1">
      <alignment horizontal="left" vertical="center"/>
    </xf>
    <xf numFmtId="0" fontId="44" fillId="19" borderId="0" xfId="0" applyFont="1" applyFill="1" applyAlignment="1">
      <alignment horizontal="left" vertical="top" wrapText="1"/>
    </xf>
  </cellXfs>
  <cellStyles count="10">
    <cellStyle name="Check Cell" xfId="8" xr:uid="{00000000-0005-0000-0000-000008000000}"/>
    <cellStyle name="Datum" xfId="2" xr:uid="{00000000-0005-0000-0000-000002000000}"/>
    <cellStyle name="Ennustetut" xfId="5" xr:uid="{00000000-0005-0000-0000-000005000000}"/>
    <cellStyle name="Hyperlink" xfId="3" xr:uid="{00000000-0005-0000-0000-000003000000}"/>
    <cellStyle name="Neutral" xfId="4" xr:uid="{00000000-0005-0000-0000-000004000000}"/>
    <cellStyle name="Normal" xfId="0" builtinId="0"/>
    <cellStyle name="Normal 2" xfId="7" xr:uid="{00000000-0005-0000-0000-000007000000}"/>
    <cellStyle name="Normal 2 2" xfId="9" xr:uid="{00000000-0005-0000-0000-000009000000}"/>
    <cellStyle name="Telefon" xfId="1" xr:uid="{00000000-0005-0000-0000-000001000000}"/>
    <cellStyle name="Toteutuneet" xfId="6" xr:uid="{00000000-0005-0000-0000-000006000000}"/>
  </cellStyles>
  <dxfs count="72">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title>
      <c:tx>
        <c:rich>
          <a:bodyPr rot="0" spcFirstLastPara="1" vertOverflow="ellipsis" vert="horz" wrap="square" anchor="ctr" anchorCtr="1"/>
          <a:lstStyle/>
          <a:p>
            <a:pPr>
              <a:defRPr sz="1400" b="1" i="0" strike="noStrike" baseline="0">
                <a:solidFill>
                  <a:schemeClr val="tx1"/>
                </a:solidFill>
                <a:latin typeface="Helvetica" pitchFamily="2" charset="0"/>
                <a:ea typeface="+mn-ea"/>
                <a:cs typeface="+mn-cs"/>
              </a:defRPr>
            </a:pPr>
            <a:r>
              <a:rPr lang="sv-FI" b="1">
                <a:solidFill>
                  <a:schemeClr val="tx1"/>
                </a:solidFill>
                <a:latin typeface="Helvetica" pitchFamily="2" charset="0"/>
              </a:rPr>
              <a:t>ÅRSSUMMOR</a:t>
            </a:r>
          </a:p>
        </c:rich>
      </c:tx>
      <c:overlay val="0"/>
      <c:spPr>
        <a:noFill/>
        <a:ln>
          <a:noFill/>
          <a:prstDash val="solid"/>
        </a:ln>
      </c:spPr>
    </c:title>
    <c:autoTitleDeleted val="0"/>
    <c:plotArea>
      <c:layout/>
      <c:pieChart>
        <c:varyColors val="1"/>
        <c:ser>
          <c:idx val="0"/>
          <c:order val="0"/>
          <c:spPr>
            <a:ln>
              <a:prstDash val="solid"/>
            </a:ln>
          </c:spPr>
          <c:dPt>
            <c:idx val="0"/>
            <c:bubble3D val="0"/>
            <c:spPr>
              <a:solidFill>
                <a:srgbClr val="1D284A"/>
              </a:solidFill>
              <a:ln>
                <a:noFill/>
                <a:prstDash val="solid"/>
              </a:ln>
            </c:spPr>
            <c:extLst>
              <c:ext xmlns:c16="http://schemas.microsoft.com/office/drawing/2014/chart" uri="{C3380CC4-5D6E-409C-BE32-E72D297353CC}">
                <c16:uniqueId val="{00000001-61D8-4C47-A20A-921690BF935E}"/>
              </c:ext>
            </c:extLst>
          </c:dPt>
          <c:dPt>
            <c:idx val="1"/>
            <c:bubble3D val="0"/>
            <c:spPr>
              <a:solidFill>
                <a:srgbClr val="D7D386"/>
              </a:solidFill>
              <a:ln>
                <a:noFill/>
                <a:prstDash val="solid"/>
              </a:ln>
            </c:spPr>
            <c:extLst>
              <c:ext xmlns:c16="http://schemas.microsoft.com/office/drawing/2014/chart" uri="{C3380CC4-5D6E-409C-BE32-E72D297353CC}">
                <c16:uniqueId val="{00000003-61D8-4C47-A20A-921690BF935E}"/>
              </c:ext>
            </c:extLst>
          </c:dPt>
          <c:dPt>
            <c:idx val="2"/>
            <c:bubble3D val="0"/>
            <c:spPr>
              <a:solidFill>
                <a:srgbClr val="F0E1DA"/>
              </a:solidFill>
              <a:ln>
                <a:noFill/>
                <a:prstDash val="solid"/>
              </a:ln>
            </c:spPr>
            <c:extLst>
              <c:ext xmlns:c16="http://schemas.microsoft.com/office/drawing/2014/chart" uri="{C3380CC4-5D6E-409C-BE32-E72D297353CC}">
                <c16:uniqueId val="{00000005-61D8-4C47-A20A-921690BF935E}"/>
              </c:ext>
            </c:extLst>
          </c:dPt>
          <c:dPt>
            <c:idx val="3"/>
            <c:bubble3D val="0"/>
            <c:spPr>
              <a:solidFill>
                <a:srgbClr val="D6C1DF"/>
              </a:solidFill>
              <a:ln>
                <a:noFill/>
                <a:prstDash val="solid"/>
              </a:ln>
            </c:spPr>
            <c:extLst>
              <c:ext xmlns:c16="http://schemas.microsoft.com/office/drawing/2014/chart" uri="{C3380CC4-5D6E-409C-BE32-E72D297353CC}">
                <c16:uniqueId val="{00000007-61D8-4C47-A20A-921690BF935E}"/>
              </c:ext>
            </c:extLst>
          </c:dPt>
          <c:dPt>
            <c:idx val="4"/>
            <c:bubble3D val="0"/>
            <c:spPr>
              <a:solidFill>
                <a:srgbClr val="F7D4C8"/>
              </a:solidFill>
              <a:ln>
                <a:noFill/>
                <a:prstDash val="solid"/>
              </a:ln>
            </c:spPr>
            <c:extLst>
              <c:ext xmlns:c16="http://schemas.microsoft.com/office/drawing/2014/chart" uri="{C3380CC4-5D6E-409C-BE32-E72D297353CC}">
                <c16:uniqueId val="{00000009-61D8-4C47-A20A-921690BF935E}"/>
              </c:ext>
            </c:extLst>
          </c:dPt>
          <c:dLbls>
            <c:spPr>
              <a:noFill/>
              <a:ln>
                <a:noFill/>
                <a:prstDash val="solid"/>
              </a:ln>
            </c:spPr>
            <c:txPr>
              <a:bodyPr rot="0" spcFirstLastPara="1" vertOverflow="ellipsis" vert="horz" wrap="square" lIns="38100" tIns="19050" rIns="38100" bIns="19050" anchor="ctr" anchorCtr="1">
                <a:spAutoFit/>
              </a:bodyPr>
              <a:lstStyle/>
              <a:p>
                <a:pPr>
                  <a:defRPr sz="900" b="0" i="0" strike="noStrike" baseline="0">
                    <a:solidFill>
                      <a:schemeClr val="tx1"/>
                    </a:solidFill>
                    <a:latin typeface="Helvetica" pitchFamily="2" charset="0"/>
                    <a:ea typeface="+mn-ea"/>
                    <a:cs typeface="+mn-cs"/>
                  </a:defRPr>
                </a:pPr>
                <a:endParaRPr lang="sv-FI"/>
              </a:p>
            </c:txPr>
            <c:showLegendKey val="0"/>
            <c:showVal val="1"/>
            <c:showCatName val="0"/>
            <c:showSerName val="0"/>
            <c:showPercent val="0"/>
            <c:showBubbleSize val="0"/>
            <c:showLeaderLines val="1"/>
            <c:extLst>
              <c:ext xmlns:c15="http://schemas.microsoft.com/office/drawing/2012/chart" uri="{CE6537A1-D6FC-4f65-9D91-7224C49458BB}"/>
            </c:extLst>
          </c:dLbls>
          <c:cat>
            <c:strRef>
              <c:f>Översikt!$A$17:$A$21</c:f>
              <c:strCache>
                <c:ptCount val="5"/>
                <c:pt idx="0">
                  <c:v>Årssummor</c:v>
                </c:pt>
                <c:pt idx="1">
                  <c:v>Totala inkomster</c:v>
                </c:pt>
                <c:pt idx="2">
                  <c:v>Totala utgifter</c:v>
                </c:pt>
                <c:pt idx="3">
                  <c:v>Totalt sparande</c:v>
                </c:pt>
                <c:pt idx="4">
                  <c:v>Kvar på konto totalt</c:v>
                </c:pt>
              </c:strCache>
            </c:strRef>
          </c:cat>
          <c:val>
            <c:numRef>
              <c:f>Översikt!$B$17:$B$21</c:f>
              <c:numCache>
                <c:formatCode>#\ ##0.00" €"</c:formatCode>
                <c:ptCount val="5"/>
                <c:pt idx="1">
                  <c:v>0</c:v>
                </c:pt>
                <c:pt idx="2">
                  <c:v>0</c:v>
                </c:pt>
                <c:pt idx="3">
                  <c:v>0</c:v>
                </c:pt>
                <c:pt idx="4">
                  <c:v>0</c:v>
                </c:pt>
              </c:numCache>
            </c:numRef>
          </c:val>
          <c:extLst>
            <c:ext xmlns:c16="http://schemas.microsoft.com/office/drawing/2014/chart" uri="{C3380CC4-5D6E-409C-BE32-E72D297353CC}">
              <c16:uniqueId val="{0000000A-61D8-4C47-A20A-921690BF935E}"/>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noFill/>
        <a:ln>
          <a:noFill/>
          <a:prstDash val="solid"/>
        </a:ln>
      </c:spPr>
      <c:txPr>
        <a:bodyPr rot="0" spcFirstLastPara="1" vertOverflow="ellipsis" vert="horz" wrap="square" anchor="ctr" anchorCtr="1"/>
        <a:lstStyle/>
        <a:p>
          <a:pPr>
            <a:defRPr sz="900" b="0" i="0" strike="noStrike" baseline="0">
              <a:solidFill>
                <a:schemeClr val="tx1"/>
              </a:solidFill>
              <a:latin typeface="Helvetica" pitchFamily="2" charset="0"/>
              <a:ea typeface="+mn-ea"/>
              <a:cs typeface="+mn-cs"/>
            </a:defRPr>
          </a:pPr>
          <a:endParaRPr lang="sv-FI"/>
        </a:p>
      </c:txPr>
    </c:legend>
    <c:plotVisOnly val="1"/>
    <c:dispBlanksAs val="gap"/>
    <c:showDLblsOverMax val="1"/>
  </c:chart>
  <c:spPr>
    <a:solidFill>
      <a:schemeClr val="bg1">
        <a:lumMod val="95000"/>
      </a:schemeClr>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title>
      <c:tx>
        <c:rich>
          <a:bodyPr rot="0" spcFirstLastPara="1" vertOverflow="ellipsis" vert="horz" wrap="square" anchor="ctr" anchorCtr="1"/>
          <a:lstStyle/>
          <a:p>
            <a:pPr>
              <a:defRPr sz="1400" b="0" i="0" strike="noStrike" kern="1200" spc="0" baseline="0">
                <a:solidFill>
                  <a:schemeClr val="tx1"/>
                </a:solidFill>
                <a:latin typeface="+mn-lt"/>
                <a:ea typeface="+mn-ea"/>
                <a:cs typeface="+mn-cs"/>
              </a:defRPr>
            </a:pPr>
            <a:r>
              <a:rPr lang="en-US" b="1">
                <a:solidFill>
                  <a:schemeClr val="tx1"/>
                </a:solidFill>
                <a:latin typeface="Helvetica" pitchFamily="2" charset="0"/>
              </a:rPr>
              <a:t>UTGIFTER OCH INKOMSTER</a:t>
            </a:r>
          </a:p>
        </c:rich>
      </c:tx>
      <c:overlay val="0"/>
      <c:spPr>
        <a:noFill/>
        <a:ln>
          <a:noFill/>
          <a:prstDash val="solid"/>
        </a:ln>
      </c:spPr>
    </c:title>
    <c:autoTitleDeleted val="0"/>
    <c:plotArea>
      <c:layout/>
      <c:barChart>
        <c:barDir val="col"/>
        <c:grouping val="clustered"/>
        <c:varyColors val="0"/>
        <c:ser>
          <c:idx val="0"/>
          <c:order val="0"/>
          <c:tx>
            <c:strRef>
              <c:f>Översikt!$B$2</c:f>
              <c:strCache>
                <c:ptCount val="1"/>
                <c:pt idx="0">
                  <c:v>INKOMSTER</c:v>
                </c:pt>
              </c:strCache>
            </c:strRef>
          </c:tx>
          <c:spPr>
            <a:solidFill>
              <a:srgbClr val="1D284A"/>
            </a:solidFill>
            <a:ln>
              <a:noFill/>
              <a:prstDash val="solid"/>
            </a:ln>
          </c:spPr>
          <c:invertIfNegative val="0"/>
          <c:cat>
            <c:strRef>
              <c:f>Översikt!$A$3:$A$15</c:f>
              <c:strCache>
                <c:ptCount val="13"/>
                <c:pt idx="0">
                  <c:v>Januari</c:v>
                </c:pt>
                <c:pt idx="1">
                  <c:v>Februari</c:v>
                </c:pt>
                <c:pt idx="2">
                  <c:v>Mars</c:v>
                </c:pt>
                <c:pt idx="3">
                  <c:v>April</c:v>
                </c:pt>
                <c:pt idx="4">
                  <c:v>Maj</c:v>
                </c:pt>
                <c:pt idx="5">
                  <c:v>Juni</c:v>
                </c:pt>
                <c:pt idx="6">
                  <c:v>Juli</c:v>
                </c:pt>
                <c:pt idx="7">
                  <c:v>Augusti</c:v>
                </c:pt>
                <c:pt idx="8">
                  <c:v>September</c:v>
                </c:pt>
                <c:pt idx="9">
                  <c:v>Oktober</c:v>
                </c:pt>
                <c:pt idx="10">
                  <c:v>November</c:v>
                </c:pt>
                <c:pt idx="11">
                  <c:v>December</c:v>
                </c:pt>
                <c:pt idx="12">
                  <c:v>Totalt</c:v>
                </c:pt>
              </c:strCache>
            </c:strRef>
          </c:cat>
          <c:val>
            <c:numRef>
              <c:f>Översikt!$B$3:$B$15</c:f>
              <c:numCache>
                <c:formatCode>#\ ##0.00"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373F-4ACA-B18F-6B4C962CCACF}"/>
            </c:ext>
          </c:extLst>
        </c:ser>
        <c:ser>
          <c:idx val="1"/>
          <c:order val="1"/>
          <c:tx>
            <c:strRef>
              <c:f>Översikt!$C$2</c:f>
              <c:strCache>
                <c:ptCount val="1"/>
                <c:pt idx="0">
                  <c:v>UTGIFTER</c:v>
                </c:pt>
              </c:strCache>
            </c:strRef>
          </c:tx>
          <c:spPr>
            <a:solidFill>
              <a:schemeClr val="accent2"/>
            </a:solidFill>
            <a:ln>
              <a:noFill/>
              <a:prstDash val="solid"/>
            </a:ln>
          </c:spPr>
          <c:invertIfNegative val="0"/>
          <c:cat>
            <c:strRef>
              <c:f>Översikt!$A$3:$A$15</c:f>
              <c:strCache>
                <c:ptCount val="13"/>
                <c:pt idx="0">
                  <c:v>Januari</c:v>
                </c:pt>
                <c:pt idx="1">
                  <c:v>Februari</c:v>
                </c:pt>
                <c:pt idx="2">
                  <c:v>Mars</c:v>
                </c:pt>
                <c:pt idx="3">
                  <c:v>April</c:v>
                </c:pt>
                <c:pt idx="4">
                  <c:v>Maj</c:v>
                </c:pt>
                <c:pt idx="5">
                  <c:v>Juni</c:v>
                </c:pt>
                <c:pt idx="6">
                  <c:v>Juli</c:v>
                </c:pt>
                <c:pt idx="7">
                  <c:v>Augusti</c:v>
                </c:pt>
                <c:pt idx="8">
                  <c:v>September</c:v>
                </c:pt>
                <c:pt idx="9">
                  <c:v>Oktober</c:v>
                </c:pt>
                <c:pt idx="10">
                  <c:v>November</c:v>
                </c:pt>
                <c:pt idx="11">
                  <c:v>December</c:v>
                </c:pt>
                <c:pt idx="12">
                  <c:v>Totalt</c:v>
                </c:pt>
              </c:strCache>
            </c:strRef>
          </c:cat>
          <c:val>
            <c:numRef>
              <c:f>Översikt!$C$3:$C$15</c:f>
              <c:numCache>
                <c:formatCode>#\ ##0.00"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373F-4ACA-B18F-6B4C962CCACF}"/>
            </c:ext>
          </c:extLst>
        </c:ser>
        <c:dLbls>
          <c:showLegendKey val="0"/>
          <c:showVal val="0"/>
          <c:showCatName val="0"/>
          <c:showSerName val="0"/>
          <c:showPercent val="0"/>
          <c:showBubbleSize val="0"/>
        </c:dLbls>
        <c:gapWidth val="219"/>
        <c:overlap val="-27"/>
        <c:axId val="2081135407"/>
        <c:axId val="2081135887"/>
      </c:barChart>
      <c:catAx>
        <c:axId val="208113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Helvetica" pitchFamily="2" charset="0"/>
                <a:ea typeface="+mn-ea"/>
                <a:cs typeface="+mn-cs"/>
              </a:defRPr>
            </a:pPr>
            <a:endParaRPr lang="sv-FI"/>
          </a:p>
        </c:txPr>
        <c:crossAx val="2081135887"/>
        <c:crosses val="autoZero"/>
        <c:auto val="1"/>
        <c:lblAlgn val="ctr"/>
        <c:lblOffset val="100"/>
        <c:noMultiLvlLbl val="0"/>
      </c:catAx>
      <c:valAx>
        <c:axId val="2081135887"/>
        <c:scaling>
          <c:orientation val="minMax"/>
        </c:scaling>
        <c:delete val="0"/>
        <c:axPos val="l"/>
        <c:majorGridlines>
          <c:spPr>
            <a:ln w="9525" cap="flat" cmpd="sng" algn="ctr">
              <a:solidFill>
                <a:schemeClr val="tx1">
                  <a:lumMod val="15000"/>
                  <a:lumOff val="85000"/>
                </a:schemeClr>
              </a:solidFill>
              <a:prstDash val="solid"/>
              <a:round/>
            </a:ln>
          </c:spPr>
        </c:majorGridlines>
        <c:numFmt formatCode="#\ ##0.00&quot; €&quot;"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Helvetica" pitchFamily="2" charset="0"/>
                <a:ea typeface="+mn-ea"/>
                <a:cs typeface="+mn-cs"/>
              </a:defRPr>
            </a:pPr>
            <a:endParaRPr lang="sv-FI"/>
          </a:p>
        </c:txPr>
        <c:crossAx val="2081135407"/>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Helvetica" pitchFamily="2" charset="0"/>
              <a:ea typeface="+mn-ea"/>
              <a:cs typeface="+mn-cs"/>
            </a:defRPr>
          </a:pPr>
          <a:endParaRPr lang="sv-FI"/>
        </a:p>
      </c:txPr>
    </c:legend>
    <c:plotVisOnly val="1"/>
    <c:dispBlanksAs val="gap"/>
    <c:showDLblsOverMax val="1"/>
  </c:chart>
  <c:spPr>
    <a:solidFill>
      <a:srgbClr val="F0E1DA"/>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1"/>
  <c:style val="2"/>
  <c:chart>
    <c:title>
      <c:tx>
        <c:rich>
          <a:bodyPr/>
          <a:lstStyle/>
          <a:p>
            <a:r>
              <a:rPr lang="sv-FI" sz="1400" b="1">
                <a:latin typeface="Helvetica" panose="020B0604020202020204" pitchFamily="34" charset="0"/>
                <a:cs typeface="Helvetica" panose="020B0604020202020204" pitchFamily="34" charset="0"/>
              </a:rPr>
              <a:t>SPARANDE</a:t>
            </a:r>
          </a:p>
        </c:rich>
      </c:tx>
      <c:layout>
        <c:manualLayout>
          <c:xMode val="edge"/>
          <c:yMode val="edge"/>
          <c:x val="0.38363451443569552"/>
          <c:y val="2.8100556118603986E-2"/>
        </c:manualLayout>
      </c:layout>
      <c:overlay val="0"/>
      <c:spPr>
        <a:noFill/>
        <a:ln>
          <a:noFill/>
          <a:prstDash val="solid"/>
        </a:ln>
      </c:spPr>
    </c:title>
    <c:autoTitleDeleted val="0"/>
    <c:plotArea>
      <c:layout/>
      <c:pieChart>
        <c:varyColors val="1"/>
        <c:ser>
          <c:idx val="0"/>
          <c:order val="0"/>
          <c:spPr>
            <a:solidFill>
              <a:srgbClr val="A0BECD"/>
            </a:solidFill>
            <a:ln>
              <a:prstDash val="solid"/>
            </a:ln>
          </c:spPr>
          <c:dPt>
            <c:idx val="0"/>
            <c:bubble3D val="0"/>
            <c:spPr>
              <a:solidFill>
                <a:srgbClr val="A0BECD"/>
              </a:solidFill>
              <a:ln w="19050">
                <a:solidFill>
                  <a:schemeClr val="lt1"/>
                </a:solidFill>
                <a:prstDash val="solid"/>
              </a:ln>
            </c:spPr>
            <c:extLst>
              <c:ext xmlns:c16="http://schemas.microsoft.com/office/drawing/2014/chart" uri="{C3380CC4-5D6E-409C-BE32-E72D297353CC}">
                <c16:uniqueId val="{00000001-CF6C-4DB6-AFDA-6F9822DCA5DC}"/>
              </c:ext>
            </c:extLst>
          </c:dPt>
          <c:dPt>
            <c:idx val="1"/>
            <c:bubble3D val="0"/>
            <c:spPr>
              <a:solidFill>
                <a:srgbClr val="A0BECD"/>
              </a:solidFill>
              <a:ln w="19050">
                <a:solidFill>
                  <a:schemeClr val="lt1"/>
                </a:solidFill>
                <a:prstDash val="solid"/>
              </a:ln>
            </c:spPr>
            <c:extLst>
              <c:ext xmlns:c16="http://schemas.microsoft.com/office/drawing/2014/chart" uri="{C3380CC4-5D6E-409C-BE32-E72D297353CC}">
                <c16:uniqueId val="{00000003-CF6C-4DB6-AFDA-6F9822DCA5DC}"/>
              </c:ext>
            </c:extLst>
          </c:dPt>
          <c:dPt>
            <c:idx val="2"/>
            <c:bubble3D val="0"/>
            <c:spPr>
              <a:solidFill>
                <a:srgbClr val="A0BECD"/>
              </a:solidFill>
              <a:ln w="19050">
                <a:solidFill>
                  <a:schemeClr val="lt1"/>
                </a:solidFill>
                <a:prstDash val="solid"/>
              </a:ln>
            </c:spPr>
            <c:extLst>
              <c:ext xmlns:c16="http://schemas.microsoft.com/office/drawing/2014/chart" uri="{C3380CC4-5D6E-409C-BE32-E72D297353CC}">
                <c16:uniqueId val="{00000005-CF6C-4DB6-AFDA-6F9822DCA5DC}"/>
              </c:ext>
            </c:extLst>
          </c:dPt>
          <c:dPt>
            <c:idx val="3"/>
            <c:bubble3D val="0"/>
            <c:spPr>
              <a:solidFill>
                <a:srgbClr val="A0BECD"/>
              </a:solidFill>
              <a:ln w="19050">
                <a:solidFill>
                  <a:schemeClr val="lt1"/>
                </a:solidFill>
                <a:prstDash val="solid"/>
              </a:ln>
            </c:spPr>
            <c:extLst>
              <c:ext xmlns:c16="http://schemas.microsoft.com/office/drawing/2014/chart" uri="{C3380CC4-5D6E-409C-BE32-E72D297353CC}">
                <c16:uniqueId val="{00000007-CF6C-4DB6-AFDA-6F9822DCA5DC}"/>
              </c:ext>
            </c:extLst>
          </c:dPt>
          <c:dPt>
            <c:idx val="4"/>
            <c:bubble3D val="0"/>
            <c:spPr>
              <a:solidFill>
                <a:srgbClr val="A0BECD"/>
              </a:solidFill>
              <a:ln w="19050">
                <a:solidFill>
                  <a:schemeClr val="lt1"/>
                </a:solidFill>
                <a:prstDash val="solid"/>
              </a:ln>
            </c:spPr>
            <c:extLst>
              <c:ext xmlns:c16="http://schemas.microsoft.com/office/drawing/2014/chart" uri="{C3380CC4-5D6E-409C-BE32-E72D297353CC}">
                <c16:uniqueId val="{00000009-CF6C-4DB6-AFDA-6F9822DCA5DC}"/>
              </c:ext>
            </c:extLst>
          </c:dPt>
          <c:dPt>
            <c:idx val="5"/>
            <c:bubble3D val="0"/>
            <c:spPr>
              <a:solidFill>
                <a:srgbClr val="A0BECD"/>
              </a:solidFill>
              <a:ln w="19050">
                <a:solidFill>
                  <a:schemeClr val="lt1"/>
                </a:solidFill>
                <a:prstDash val="solid"/>
              </a:ln>
            </c:spPr>
            <c:extLst>
              <c:ext xmlns:c16="http://schemas.microsoft.com/office/drawing/2014/chart" uri="{C3380CC4-5D6E-409C-BE32-E72D297353CC}">
                <c16:uniqueId val="{0000000B-CF6C-4DB6-AFDA-6F9822DCA5DC}"/>
              </c:ext>
            </c:extLst>
          </c:dPt>
          <c:dPt>
            <c:idx val="6"/>
            <c:bubble3D val="0"/>
            <c:spPr>
              <a:solidFill>
                <a:srgbClr val="A0BECD"/>
              </a:solidFill>
              <a:ln w="19050">
                <a:solidFill>
                  <a:schemeClr val="lt1"/>
                </a:solidFill>
                <a:prstDash val="solid"/>
              </a:ln>
            </c:spPr>
            <c:extLst>
              <c:ext xmlns:c16="http://schemas.microsoft.com/office/drawing/2014/chart" uri="{C3380CC4-5D6E-409C-BE32-E72D297353CC}">
                <c16:uniqueId val="{0000000D-CF6C-4DB6-AFDA-6F9822DCA5DC}"/>
              </c:ext>
            </c:extLst>
          </c:dPt>
          <c:dPt>
            <c:idx val="7"/>
            <c:bubble3D val="0"/>
            <c:spPr>
              <a:solidFill>
                <a:srgbClr val="A0BECD"/>
              </a:solidFill>
              <a:ln w="19050">
                <a:solidFill>
                  <a:schemeClr val="lt1"/>
                </a:solidFill>
                <a:prstDash val="solid"/>
              </a:ln>
            </c:spPr>
            <c:extLst>
              <c:ext xmlns:c16="http://schemas.microsoft.com/office/drawing/2014/chart" uri="{C3380CC4-5D6E-409C-BE32-E72D297353CC}">
                <c16:uniqueId val="{0000000F-CF6C-4DB6-AFDA-6F9822DCA5DC}"/>
              </c:ext>
            </c:extLst>
          </c:dPt>
          <c:dPt>
            <c:idx val="8"/>
            <c:bubble3D val="0"/>
            <c:spPr>
              <a:solidFill>
                <a:srgbClr val="A0BECD"/>
              </a:solidFill>
              <a:ln w="19050">
                <a:solidFill>
                  <a:schemeClr val="lt1"/>
                </a:solidFill>
                <a:prstDash val="solid"/>
              </a:ln>
            </c:spPr>
            <c:extLst>
              <c:ext xmlns:c16="http://schemas.microsoft.com/office/drawing/2014/chart" uri="{C3380CC4-5D6E-409C-BE32-E72D297353CC}">
                <c16:uniqueId val="{00000011-CF6C-4DB6-AFDA-6F9822DCA5DC}"/>
              </c:ext>
            </c:extLst>
          </c:dPt>
          <c:dPt>
            <c:idx val="9"/>
            <c:bubble3D val="0"/>
            <c:spPr>
              <a:solidFill>
                <a:srgbClr val="A0BECD"/>
              </a:solidFill>
              <a:ln w="19050">
                <a:solidFill>
                  <a:schemeClr val="lt1"/>
                </a:solidFill>
                <a:prstDash val="solid"/>
              </a:ln>
            </c:spPr>
            <c:extLst>
              <c:ext xmlns:c16="http://schemas.microsoft.com/office/drawing/2014/chart" uri="{C3380CC4-5D6E-409C-BE32-E72D297353CC}">
                <c16:uniqueId val="{00000013-CF6C-4DB6-AFDA-6F9822DCA5DC}"/>
              </c:ext>
            </c:extLst>
          </c:dPt>
          <c:dPt>
            <c:idx val="10"/>
            <c:bubble3D val="0"/>
            <c:spPr>
              <a:solidFill>
                <a:srgbClr val="A0BECD"/>
              </a:solidFill>
              <a:ln w="19050">
                <a:solidFill>
                  <a:schemeClr val="lt1"/>
                </a:solidFill>
                <a:prstDash val="solid"/>
              </a:ln>
            </c:spPr>
            <c:extLst>
              <c:ext xmlns:c16="http://schemas.microsoft.com/office/drawing/2014/chart" uri="{C3380CC4-5D6E-409C-BE32-E72D297353CC}">
                <c16:uniqueId val="{00000015-CF6C-4DB6-AFDA-6F9822DCA5DC}"/>
              </c:ext>
            </c:extLst>
          </c:dPt>
          <c:dPt>
            <c:idx val="11"/>
            <c:bubble3D val="0"/>
            <c:spPr>
              <a:solidFill>
                <a:srgbClr val="A0BECD"/>
              </a:solidFill>
              <a:ln w="19050">
                <a:solidFill>
                  <a:schemeClr val="lt1"/>
                </a:solidFill>
                <a:prstDash val="solid"/>
              </a:ln>
            </c:spPr>
            <c:extLst>
              <c:ext xmlns:c16="http://schemas.microsoft.com/office/drawing/2014/chart" uri="{C3380CC4-5D6E-409C-BE32-E72D297353CC}">
                <c16:uniqueId val="{00000017-CF6C-4DB6-AFDA-6F9822DCA5DC}"/>
              </c:ext>
            </c:extLst>
          </c:dPt>
          <c:dPt>
            <c:idx val="12"/>
            <c:bubble3D val="0"/>
            <c:spPr>
              <a:solidFill>
                <a:srgbClr val="A0BECD"/>
              </a:solidFill>
              <a:ln w="19050">
                <a:solidFill>
                  <a:schemeClr val="lt1"/>
                </a:solidFill>
                <a:prstDash val="solid"/>
              </a:ln>
            </c:spPr>
            <c:extLst>
              <c:ext xmlns:c16="http://schemas.microsoft.com/office/drawing/2014/chart" uri="{C3380CC4-5D6E-409C-BE32-E72D297353CC}">
                <c16:uniqueId val="{00000019-CF6C-4DB6-AFDA-6F9822DCA5DC}"/>
              </c:ext>
            </c:extLst>
          </c:dPt>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Helvetica" pitchFamily="2" charset="0"/>
                    <a:ea typeface="+mn-ea"/>
                    <a:cs typeface="+mn-cs"/>
                  </a:defRPr>
                </a:pPr>
                <a:endParaRPr lang="sv-FI"/>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Översikt!$A$28:$A$36</c:f>
              <c:strCache>
                <c:ptCount val="9"/>
                <c:pt idx="0">
                  <c:v>Sparande</c:v>
                </c:pt>
                <c:pt idx="1">
                  <c:v>Säkerhetsbuffert</c:v>
                </c:pt>
                <c:pt idx="2">
                  <c:v>Kortsiktigt</c:v>
                </c:pt>
                <c:pt idx="3">
                  <c:v>Långsiktigt</c:v>
                </c:pt>
                <c:pt idx="4">
                  <c:v>Personligt mål 1</c:v>
                </c:pt>
                <c:pt idx="5">
                  <c:v>Personligt mål 2</c:v>
                </c:pt>
                <c:pt idx="6">
                  <c:v>Personligt mål 3</c:v>
                </c:pt>
                <c:pt idx="7">
                  <c:v>Semesterkonto</c:v>
                </c:pt>
                <c:pt idx="8">
                  <c:v>Övrigt</c:v>
                </c:pt>
              </c:strCache>
            </c:strRef>
          </c:cat>
          <c:val>
            <c:numRef>
              <c:f>Översikt!$B$28:$B$36</c:f>
              <c:numCache>
                <c:formatCode>#\ ##0.00" €"</c:formatCode>
                <c:ptCount val="9"/>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A-CF6C-4DB6-AFDA-6F9822DCA5DC}"/>
            </c:ext>
          </c:extLst>
        </c:ser>
        <c:dLbls>
          <c:dLblPos val="bestFit"/>
          <c:showLegendKey val="0"/>
          <c:showVal val="1"/>
          <c:showCatName val="0"/>
          <c:showSerName val="0"/>
          <c:showPercent val="0"/>
          <c:showBubbleSize val="0"/>
          <c:showLeaderLines val="1"/>
        </c:dLbls>
        <c:firstSliceAng val="0"/>
      </c:pieChart>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Helvetica" pitchFamily="2" charset="0"/>
              <a:ea typeface="+mn-ea"/>
              <a:cs typeface="+mn-cs"/>
            </a:defRPr>
          </a:pPr>
          <a:endParaRPr lang="sv-FI"/>
        </a:p>
      </c:txPr>
    </c:legend>
    <c:plotVisOnly val="1"/>
    <c:dispBlanksAs val="gap"/>
    <c:showDLblsOverMax val="1"/>
  </c:chart>
  <c:spPr>
    <a:solidFill>
      <a:srgbClr val="F7D4C8"/>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7620</xdr:colOff>
      <xdr:row>0</xdr:row>
      <xdr:rowOff>0</xdr:rowOff>
    </xdr:from>
    <xdr:to>
      <xdr:col>8</xdr:col>
      <xdr:colOff>1379220</xdr:colOff>
      <xdr:row>11</xdr:row>
      <xdr:rowOff>83820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11</xdr:row>
      <xdr:rowOff>91440</xdr:rowOff>
    </xdr:from>
    <xdr:to>
      <xdr:col>9</xdr:col>
      <xdr:colOff>0</xdr:colOff>
      <xdr:row>23</xdr:row>
      <xdr:rowOff>91440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23</xdr:row>
      <xdr:rowOff>91440</xdr:rowOff>
    </xdr:from>
    <xdr:to>
      <xdr:col>8</xdr:col>
      <xdr:colOff>1371600</xdr:colOff>
      <xdr:row>38</xdr:row>
      <xdr:rowOff>45720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3"/>
  <sheetViews>
    <sheetView tabSelected="1" zoomScale="115" zoomScaleNormal="115" workbookViewId="0">
      <selection sqref="A1:W4"/>
    </sheetView>
  </sheetViews>
  <sheetFormatPr defaultColWidth="8.77734375" defaultRowHeight="34.799999999999997"/>
  <cols>
    <col min="1" max="22" width="8.77734375" style="6" customWidth="1"/>
    <col min="23" max="23" width="7.44140625" style="6" customWidth="1"/>
    <col min="24" max="27" width="8.77734375" style="6" customWidth="1"/>
    <col min="28" max="16384" width="8.77734375" style="6"/>
  </cols>
  <sheetData>
    <row r="1" spans="1:24" ht="11.55" customHeight="1">
      <c r="A1" s="127" t="s">
        <v>0</v>
      </c>
      <c r="B1" s="128"/>
      <c r="C1" s="128"/>
      <c r="D1" s="128"/>
      <c r="E1" s="128"/>
      <c r="F1" s="128"/>
      <c r="G1" s="128"/>
      <c r="H1" s="128"/>
      <c r="I1" s="128"/>
      <c r="J1" s="128"/>
      <c r="K1" s="128"/>
      <c r="L1" s="128"/>
      <c r="M1" s="128"/>
      <c r="N1" s="128"/>
      <c r="O1" s="128"/>
      <c r="P1" s="128"/>
      <c r="Q1" s="128"/>
      <c r="R1" s="128"/>
      <c r="S1" s="128"/>
      <c r="T1" s="128"/>
      <c r="U1" s="128"/>
      <c r="V1" s="128"/>
      <c r="W1" s="128"/>
      <c r="X1" s="98"/>
    </row>
    <row r="2" spans="1:24" ht="10.95" customHeight="1">
      <c r="A2" s="128"/>
      <c r="B2" s="128"/>
      <c r="C2" s="128"/>
      <c r="D2" s="128"/>
      <c r="E2" s="128"/>
      <c r="F2" s="128"/>
      <c r="G2" s="128"/>
      <c r="H2" s="128"/>
      <c r="I2" s="128"/>
      <c r="J2" s="128"/>
      <c r="K2" s="128"/>
      <c r="L2" s="128"/>
      <c r="M2" s="128"/>
      <c r="N2" s="128"/>
      <c r="O2" s="128"/>
      <c r="P2" s="128"/>
      <c r="Q2" s="128"/>
      <c r="R2" s="128"/>
      <c r="S2" s="128"/>
      <c r="T2" s="128"/>
      <c r="U2" s="128"/>
      <c r="V2" s="128"/>
      <c r="W2" s="128"/>
      <c r="X2" s="98"/>
    </row>
    <row r="3" spans="1:24" ht="10.95" customHeight="1">
      <c r="A3" s="128"/>
      <c r="B3" s="128"/>
      <c r="C3" s="128"/>
      <c r="D3" s="128"/>
      <c r="E3" s="128"/>
      <c r="F3" s="128"/>
      <c r="G3" s="128"/>
      <c r="H3" s="128"/>
      <c r="I3" s="128"/>
      <c r="J3" s="128"/>
      <c r="K3" s="128"/>
      <c r="L3" s="128"/>
      <c r="M3" s="128"/>
      <c r="N3" s="128"/>
      <c r="O3" s="128"/>
      <c r="P3" s="128"/>
      <c r="Q3" s="128"/>
      <c r="R3" s="128"/>
      <c r="S3" s="128"/>
      <c r="T3" s="128"/>
      <c r="U3" s="128"/>
      <c r="V3" s="128"/>
      <c r="W3" s="128"/>
      <c r="X3" s="98"/>
    </row>
    <row r="4" spans="1:24" ht="10.95" customHeight="1">
      <c r="A4" s="128"/>
      <c r="B4" s="128"/>
      <c r="C4" s="128"/>
      <c r="D4" s="128"/>
      <c r="E4" s="128"/>
      <c r="F4" s="128"/>
      <c r="G4" s="128"/>
      <c r="H4" s="128"/>
      <c r="I4" s="128"/>
      <c r="J4" s="128"/>
      <c r="K4" s="128"/>
      <c r="L4" s="128"/>
      <c r="M4" s="128"/>
      <c r="N4" s="128"/>
      <c r="O4" s="128"/>
      <c r="P4" s="128"/>
      <c r="Q4" s="128"/>
      <c r="R4" s="128"/>
      <c r="S4" s="128"/>
      <c r="T4" s="128"/>
      <c r="U4" s="128"/>
      <c r="V4" s="128"/>
      <c r="W4" s="128"/>
      <c r="X4" s="98"/>
    </row>
    <row r="5" spans="1:24" ht="10.95" customHeight="1">
      <c r="A5" s="98"/>
      <c r="B5" s="98"/>
      <c r="C5" s="98"/>
      <c r="D5" s="98"/>
      <c r="E5" s="98"/>
      <c r="F5" s="98"/>
      <c r="G5" s="98"/>
      <c r="H5" s="98"/>
      <c r="I5" s="98"/>
      <c r="J5" s="98"/>
      <c r="K5" s="98"/>
      <c r="L5" s="98"/>
      <c r="M5" s="98"/>
      <c r="N5" s="98"/>
      <c r="O5" s="98"/>
      <c r="P5" s="98"/>
      <c r="Q5" s="98"/>
      <c r="R5" s="98"/>
      <c r="S5" s="98"/>
      <c r="T5" s="98"/>
      <c r="U5" s="98"/>
      <c r="V5" s="98"/>
      <c r="W5" s="98"/>
      <c r="X5" s="98"/>
    </row>
    <row r="6" spans="1:24" ht="10.95" customHeight="1">
      <c r="A6" s="130" t="s">
        <v>1</v>
      </c>
      <c r="B6" s="128"/>
      <c r="C6" s="128"/>
      <c r="D6" s="128"/>
      <c r="E6" s="128"/>
      <c r="F6" s="76"/>
      <c r="G6" s="129" t="s">
        <v>2</v>
      </c>
      <c r="H6" s="128"/>
      <c r="I6" s="128"/>
      <c r="J6" s="128"/>
      <c r="K6" s="128"/>
      <c r="L6" s="76"/>
      <c r="M6" s="129" t="s">
        <v>3</v>
      </c>
      <c r="N6" s="128"/>
      <c r="O6" s="128"/>
      <c r="P6" s="128"/>
      <c r="Q6" s="128"/>
      <c r="R6" s="8"/>
      <c r="S6" s="132" t="s">
        <v>4</v>
      </c>
      <c r="T6" s="128"/>
      <c r="U6" s="128"/>
      <c r="V6" s="128"/>
      <c r="W6" s="128"/>
      <c r="X6" s="98"/>
    </row>
    <row r="7" spans="1:24" ht="11.55" customHeight="1">
      <c r="A7" s="128"/>
      <c r="B7" s="128"/>
      <c r="C7" s="128"/>
      <c r="D7" s="128"/>
      <c r="E7" s="128"/>
      <c r="F7" s="76"/>
      <c r="G7" s="128"/>
      <c r="H7" s="128"/>
      <c r="I7" s="128"/>
      <c r="J7" s="128"/>
      <c r="K7" s="128"/>
      <c r="L7" s="76"/>
      <c r="M7" s="128"/>
      <c r="N7" s="128"/>
      <c r="O7" s="128"/>
      <c r="P7" s="128"/>
      <c r="Q7" s="128"/>
      <c r="R7" s="8"/>
      <c r="S7" s="128"/>
      <c r="T7" s="128"/>
      <c r="U7" s="128"/>
      <c r="V7" s="128"/>
      <c r="W7" s="128"/>
      <c r="X7" s="98"/>
    </row>
    <row r="8" spans="1:24" ht="10.95" customHeight="1">
      <c r="A8" s="128"/>
      <c r="B8" s="128"/>
      <c r="C8" s="128"/>
      <c r="D8" s="128"/>
      <c r="E8" s="128"/>
      <c r="F8" s="76"/>
      <c r="G8" s="128"/>
      <c r="H8" s="128"/>
      <c r="I8" s="128"/>
      <c r="J8" s="128"/>
      <c r="K8" s="128"/>
      <c r="L8" s="76"/>
      <c r="M8" s="128"/>
      <c r="N8" s="128"/>
      <c r="O8" s="128"/>
      <c r="P8" s="128"/>
      <c r="Q8" s="128"/>
      <c r="R8" s="8"/>
      <c r="S8" s="128"/>
      <c r="T8" s="128"/>
      <c r="U8" s="128"/>
      <c r="V8" s="128"/>
      <c r="W8" s="128"/>
      <c r="X8" s="98"/>
    </row>
    <row r="9" spans="1:24" ht="13.35" customHeight="1">
      <c r="A9" s="128"/>
      <c r="B9" s="128"/>
      <c r="C9" s="128"/>
      <c r="D9" s="128"/>
      <c r="E9" s="128"/>
      <c r="F9" s="76"/>
      <c r="G9" s="128"/>
      <c r="H9" s="128"/>
      <c r="I9" s="128"/>
      <c r="J9" s="128"/>
      <c r="K9" s="128"/>
      <c r="L9" s="76"/>
      <c r="M9" s="128"/>
      <c r="N9" s="128"/>
      <c r="O9" s="128"/>
      <c r="P9" s="128"/>
      <c r="Q9" s="128"/>
      <c r="R9" s="8"/>
      <c r="S9" s="128"/>
      <c r="T9" s="128"/>
      <c r="U9" s="128"/>
      <c r="V9" s="128"/>
      <c r="W9" s="128"/>
      <c r="X9" s="98"/>
    </row>
    <row r="10" spans="1:24" ht="13.95" customHeight="1">
      <c r="A10" s="128"/>
      <c r="B10" s="128"/>
      <c r="C10" s="128"/>
      <c r="D10" s="128"/>
      <c r="E10" s="128"/>
      <c r="F10" s="76"/>
      <c r="G10" s="128"/>
      <c r="H10" s="128"/>
      <c r="I10" s="128"/>
      <c r="J10" s="128"/>
      <c r="K10" s="128"/>
      <c r="L10" s="76"/>
      <c r="M10" s="128"/>
      <c r="N10" s="128"/>
      <c r="O10" s="128"/>
      <c r="P10" s="128"/>
      <c r="Q10" s="128"/>
      <c r="R10" s="8"/>
      <c r="S10" s="128"/>
      <c r="T10" s="128"/>
      <c r="U10" s="128"/>
      <c r="V10" s="128"/>
      <c r="W10" s="128"/>
      <c r="X10" s="98"/>
    </row>
    <row r="11" spans="1:24" ht="13.35" customHeight="1">
      <c r="A11" s="128"/>
      <c r="B11" s="128"/>
      <c r="C11" s="128"/>
      <c r="D11" s="128"/>
      <c r="E11" s="128"/>
      <c r="F11" s="76"/>
      <c r="G11" s="128"/>
      <c r="H11" s="128"/>
      <c r="I11" s="128"/>
      <c r="J11" s="128"/>
      <c r="K11" s="128"/>
      <c r="L11" s="76"/>
      <c r="M11" s="128"/>
      <c r="N11" s="128"/>
      <c r="O11" s="128"/>
      <c r="P11" s="128"/>
      <c r="Q11" s="128"/>
      <c r="R11" s="8"/>
      <c r="S11" s="128"/>
      <c r="T11" s="128"/>
      <c r="U11" s="128"/>
      <c r="V11" s="128"/>
      <c r="W11" s="128"/>
      <c r="X11" s="99"/>
    </row>
    <row r="12" spans="1:24" ht="13.35" customHeight="1">
      <c r="A12" s="76"/>
      <c r="B12" s="76"/>
      <c r="C12" s="76"/>
      <c r="D12" s="76"/>
      <c r="E12" s="76"/>
      <c r="F12" s="76"/>
      <c r="G12" s="76"/>
      <c r="H12" s="76"/>
      <c r="I12" s="76"/>
      <c r="J12" s="76"/>
      <c r="K12" s="76"/>
      <c r="L12" s="76"/>
      <c r="M12" s="76"/>
      <c r="N12" s="76"/>
      <c r="O12" s="76"/>
      <c r="P12" s="76"/>
      <c r="Q12" s="76"/>
      <c r="R12" s="8"/>
      <c r="S12" s="75"/>
      <c r="T12" s="75"/>
      <c r="U12" s="75"/>
      <c r="V12" s="75"/>
      <c r="W12" s="75"/>
      <c r="X12" s="98"/>
    </row>
    <row r="13" spans="1:24" ht="13.35" customHeight="1">
      <c r="A13" s="129" t="s">
        <v>5</v>
      </c>
      <c r="B13" s="128"/>
      <c r="C13" s="128"/>
      <c r="D13" s="128"/>
      <c r="E13" s="128"/>
      <c r="F13" s="77"/>
      <c r="G13" s="129" t="s">
        <v>6</v>
      </c>
      <c r="H13" s="128"/>
      <c r="I13" s="128"/>
      <c r="J13" s="128"/>
      <c r="K13" s="128"/>
      <c r="L13" s="77"/>
      <c r="M13" s="129" t="s">
        <v>7</v>
      </c>
      <c r="N13" s="128"/>
      <c r="O13" s="128"/>
      <c r="P13" s="128"/>
      <c r="Q13" s="128"/>
      <c r="R13" s="8"/>
      <c r="S13" s="133" t="s">
        <v>8</v>
      </c>
      <c r="T13" s="128"/>
      <c r="U13" s="128"/>
      <c r="V13" s="128"/>
      <c r="W13" s="128"/>
      <c r="X13" s="98"/>
    </row>
    <row r="14" spans="1:24" ht="13.95" customHeight="1">
      <c r="A14" s="128"/>
      <c r="B14" s="128"/>
      <c r="C14" s="128"/>
      <c r="D14" s="128"/>
      <c r="E14" s="128"/>
      <c r="F14" s="77"/>
      <c r="G14" s="128"/>
      <c r="H14" s="128"/>
      <c r="I14" s="128"/>
      <c r="J14" s="128"/>
      <c r="K14" s="128"/>
      <c r="L14" s="77"/>
      <c r="M14" s="128"/>
      <c r="N14" s="128"/>
      <c r="O14" s="128"/>
      <c r="P14" s="128"/>
      <c r="Q14" s="128"/>
      <c r="R14" s="8"/>
      <c r="S14" s="128"/>
      <c r="T14" s="128"/>
      <c r="U14" s="128"/>
      <c r="V14" s="128"/>
      <c r="W14" s="128"/>
      <c r="X14" s="98"/>
    </row>
    <row r="15" spans="1:24" ht="12" customHeight="1">
      <c r="A15" s="128"/>
      <c r="B15" s="128"/>
      <c r="C15" s="128"/>
      <c r="D15" s="128"/>
      <c r="E15" s="128"/>
      <c r="F15" s="77"/>
      <c r="G15" s="128"/>
      <c r="H15" s="128"/>
      <c r="I15" s="128"/>
      <c r="J15" s="128"/>
      <c r="K15" s="128"/>
      <c r="L15" s="77"/>
      <c r="M15" s="128"/>
      <c r="N15" s="128"/>
      <c r="O15" s="128"/>
      <c r="P15" s="128"/>
      <c r="Q15" s="128"/>
      <c r="R15" s="8"/>
      <c r="S15" s="128"/>
      <c r="T15" s="128"/>
      <c r="U15" s="128"/>
      <c r="V15" s="128"/>
      <c r="W15" s="128"/>
      <c r="X15" s="98"/>
    </row>
    <row r="16" spans="1:24" ht="11.55" customHeight="1">
      <c r="A16" s="128"/>
      <c r="B16" s="128"/>
      <c r="C16" s="128"/>
      <c r="D16" s="128"/>
      <c r="E16" s="128"/>
      <c r="F16" s="77"/>
      <c r="G16" s="128"/>
      <c r="H16" s="128"/>
      <c r="I16" s="128"/>
      <c r="J16" s="128"/>
      <c r="K16" s="128"/>
      <c r="L16" s="77"/>
      <c r="M16" s="128"/>
      <c r="N16" s="128"/>
      <c r="O16" s="128"/>
      <c r="P16" s="128"/>
      <c r="Q16" s="128"/>
      <c r="R16" s="8"/>
      <c r="S16" s="128"/>
      <c r="T16" s="128"/>
      <c r="U16" s="128"/>
      <c r="V16" s="128"/>
      <c r="W16" s="128"/>
      <c r="X16" s="98"/>
    </row>
    <row r="17" spans="1:24" ht="11.55" customHeight="1">
      <c r="A17" s="128"/>
      <c r="B17" s="128"/>
      <c r="C17" s="128"/>
      <c r="D17" s="128"/>
      <c r="E17" s="128"/>
      <c r="F17" s="77"/>
      <c r="G17" s="128"/>
      <c r="H17" s="128"/>
      <c r="I17" s="128"/>
      <c r="J17" s="128"/>
      <c r="K17" s="128"/>
      <c r="L17" s="77"/>
      <c r="M17" s="128"/>
      <c r="N17" s="128"/>
      <c r="O17" s="128"/>
      <c r="P17" s="128"/>
      <c r="Q17" s="128"/>
      <c r="R17" s="8"/>
      <c r="S17" s="128"/>
      <c r="T17" s="128"/>
      <c r="U17" s="128"/>
      <c r="V17" s="128"/>
      <c r="W17" s="128"/>
      <c r="X17" s="98"/>
    </row>
    <row r="18" spans="1:24" ht="11.55" customHeight="1">
      <c r="A18" s="128"/>
      <c r="B18" s="128"/>
      <c r="C18" s="128"/>
      <c r="D18" s="128"/>
      <c r="E18" s="128"/>
      <c r="F18" s="77"/>
      <c r="G18" s="128"/>
      <c r="H18" s="128"/>
      <c r="I18" s="128"/>
      <c r="J18" s="128"/>
      <c r="K18" s="128"/>
      <c r="L18" s="77"/>
      <c r="M18" s="128"/>
      <c r="N18" s="128"/>
      <c r="O18" s="128"/>
      <c r="P18" s="128"/>
      <c r="Q18" s="128"/>
      <c r="R18" s="8"/>
      <c r="S18" s="128"/>
      <c r="T18" s="128"/>
      <c r="U18" s="128"/>
      <c r="V18" s="128"/>
      <c r="W18" s="128"/>
      <c r="X18" s="98"/>
    </row>
    <row r="19" spans="1:24" ht="11.55" customHeight="1">
      <c r="A19" s="77"/>
      <c r="B19" s="77"/>
      <c r="C19" s="77"/>
      <c r="D19" s="77"/>
      <c r="E19" s="77"/>
      <c r="F19" s="77"/>
      <c r="G19" s="77"/>
      <c r="H19" s="77"/>
      <c r="I19" s="77"/>
      <c r="J19" s="77"/>
      <c r="K19" s="77"/>
      <c r="L19" s="77"/>
      <c r="M19" s="77"/>
      <c r="N19" s="77"/>
      <c r="O19" s="77"/>
      <c r="P19" s="77"/>
      <c r="Q19" s="77"/>
      <c r="R19" s="8"/>
      <c r="S19" s="75"/>
      <c r="T19" s="75"/>
      <c r="U19" s="75"/>
      <c r="V19" s="75"/>
      <c r="W19" s="75"/>
      <c r="X19" s="98"/>
    </row>
    <row r="20" spans="1:24" ht="12" customHeight="1">
      <c r="A20" s="129" t="s">
        <v>9</v>
      </c>
      <c r="B20" s="128"/>
      <c r="C20" s="128"/>
      <c r="D20" s="128"/>
      <c r="E20" s="128"/>
      <c r="F20" s="77"/>
      <c r="G20" s="129" t="s">
        <v>10</v>
      </c>
      <c r="H20" s="128"/>
      <c r="I20" s="128"/>
      <c r="J20" s="128"/>
      <c r="K20" s="128"/>
      <c r="L20" s="77"/>
      <c r="M20" s="129" t="s">
        <v>11</v>
      </c>
      <c r="N20" s="128"/>
      <c r="O20" s="128"/>
      <c r="P20" s="128"/>
      <c r="Q20" s="128"/>
      <c r="R20" s="8"/>
      <c r="S20" s="132" t="s">
        <v>12</v>
      </c>
      <c r="T20" s="128"/>
      <c r="U20" s="128"/>
      <c r="V20" s="128"/>
      <c r="W20" s="128"/>
      <c r="X20" s="98"/>
    </row>
    <row r="21" spans="1:24" ht="13.95" customHeight="1">
      <c r="A21" s="128"/>
      <c r="B21" s="128"/>
      <c r="C21" s="128"/>
      <c r="D21" s="128"/>
      <c r="E21" s="128"/>
      <c r="F21" s="77"/>
      <c r="G21" s="128"/>
      <c r="H21" s="128"/>
      <c r="I21" s="128"/>
      <c r="J21" s="128"/>
      <c r="K21" s="128"/>
      <c r="L21" s="77"/>
      <c r="M21" s="128"/>
      <c r="N21" s="128"/>
      <c r="O21" s="128"/>
      <c r="P21" s="128"/>
      <c r="Q21" s="128"/>
      <c r="R21" s="8"/>
      <c r="S21" s="128"/>
      <c r="T21" s="128"/>
      <c r="U21" s="128"/>
      <c r="V21" s="128"/>
      <c r="W21" s="128"/>
      <c r="X21" s="98"/>
    </row>
    <row r="22" spans="1:24" ht="10.95" customHeight="1">
      <c r="A22" s="128"/>
      <c r="B22" s="128"/>
      <c r="C22" s="128"/>
      <c r="D22" s="128"/>
      <c r="E22" s="128"/>
      <c r="F22" s="77"/>
      <c r="G22" s="128"/>
      <c r="H22" s="128"/>
      <c r="I22" s="128"/>
      <c r="J22" s="128"/>
      <c r="K22" s="128"/>
      <c r="L22" s="77"/>
      <c r="M22" s="128"/>
      <c r="N22" s="128"/>
      <c r="O22" s="128"/>
      <c r="P22" s="128"/>
      <c r="Q22" s="128"/>
      <c r="R22" s="8"/>
      <c r="S22" s="128"/>
      <c r="T22" s="128"/>
      <c r="U22" s="128"/>
      <c r="V22" s="128"/>
      <c r="W22" s="128"/>
      <c r="X22" s="98"/>
    </row>
    <row r="23" spans="1:24" ht="13.35" customHeight="1">
      <c r="A23" s="128"/>
      <c r="B23" s="128"/>
      <c r="C23" s="128"/>
      <c r="D23" s="128"/>
      <c r="E23" s="128"/>
      <c r="F23" s="77"/>
      <c r="G23" s="128"/>
      <c r="H23" s="128"/>
      <c r="I23" s="128"/>
      <c r="J23" s="128"/>
      <c r="K23" s="128"/>
      <c r="L23" s="77"/>
      <c r="M23" s="128"/>
      <c r="N23" s="128"/>
      <c r="O23" s="128"/>
      <c r="P23" s="128"/>
      <c r="Q23" s="128"/>
      <c r="R23" s="8"/>
      <c r="S23" s="128"/>
      <c r="T23" s="128"/>
      <c r="U23" s="128"/>
      <c r="V23" s="128"/>
      <c r="W23" s="128"/>
      <c r="X23" s="98"/>
    </row>
    <row r="24" spans="1:24" ht="13.35" customHeight="1">
      <c r="A24" s="128"/>
      <c r="B24" s="128"/>
      <c r="C24" s="128"/>
      <c r="D24" s="128"/>
      <c r="E24" s="128"/>
      <c r="F24" s="77"/>
      <c r="G24" s="128"/>
      <c r="H24" s="128"/>
      <c r="I24" s="128"/>
      <c r="J24" s="128"/>
      <c r="K24" s="128"/>
      <c r="L24" s="77"/>
      <c r="M24" s="128"/>
      <c r="N24" s="128"/>
      <c r="O24" s="128"/>
      <c r="P24" s="128"/>
      <c r="Q24" s="128"/>
      <c r="R24" s="8"/>
      <c r="S24" s="128"/>
      <c r="T24" s="128"/>
      <c r="U24" s="128"/>
      <c r="V24" s="128"/>
      <c r="W24" s="128"/>
      <c r="X24" s="98"/>
    </row>
    <row r="25" spans="1:24" ht="13.35" customHeight="1">
      <c r="A25" s="128"/>
      <c r="B25" s="128"/>
      <c r="C25" s="128"/>
      <c r="D25" s="128"/>
      <c r="E25" s="128"/>
      <c r="F25" s="77"/>
      <c r="G25" s="128"/>
      <c r="H25" s="128"/>
      <c r="I25" s="128"/>
      <c r="J25" s="128"/>
      <c r="K25" s="128"/>
      <c r="L25" s="77"/>
      <c r="M25" s="128"/>
      <c r="N25" s="128"/>
      <c r="O25" s="128"/>
      <c r="P25" s="128"/>
      <c r="Q25" s="128"/>
      <c r="R25" s="8"/>
      <c r="S25" s="128"/>
      <c r="T25" s="128"/>
      <c r="U25" s="128"/>
      <c r="V25" s="128"/>
      <c r="W25" s="128"/>
      <c r="X25" s="98"/>
    </row>
    <row r="26" spans="1:24" ht="13.35" customHeight="1">
      <c r="A26" s="77"/>
      <c r="B26" s="77"/>
      <c r="C26" s="77"/>
      <c r="D26" s="77"/>
      <c r="E26" s="77"/>
      <c r="F26" s="77"/>
      <c r="G26" s="77"/>
      <c r="H26" s="77"/>
      <c r="I26" s="77"/>
      <c r="J26" s="77"/>
      <c r="K26" s="77"/>
      <c r="L26" s="77"/>
      <c r="M26" s="77"/>
      <c r="N26" s="77"/>
      <c r="O26" s="77"/>
      <c r="P26" s="77"/>
      <c r="Q26" s="77"/>
      <c r="R26" s="8"/>
      <c r="S26" s="8"/>
      <c r="T26" s="8"/>
      <c r="U26" s="8"/>
      <c r="V26" s="8"/>
      <c r="W26" s="8"/>
      <c r="X26" s="98"/>
    </row>
    <row r="27" spans="1:24" ht="13.35" customHeight="1">
      <c r="A27" s="129" t="s">
        <v>13</v>
      </c>
      <c r="B27" s="128"/>
      <c r="C27" s="128"/>
      <c r="D27" s="128"/>
      <c r="E27" s="128"/>
      <c r="F27" s="77"/>
      <c r="G27" s="129" t="s">
        <v>14</v>
      </c>
      <c r="H27" s="128"/>
      <c r="I27" s="128"/>
      <c r="J27" s="128"/>
      <c r="K27" s="128"/>
      <c r="L27" s="77"/>
      <c r="M27" s="129" t="s">
        <v>15</v>
      </c>
      <c r="N27" s="128"/>
      <c r="O27" s="128"/>
      <c r="P27" s="128"/>
      <c r="Q27" s="128"/>
      <c r="R27" s="8"/>
      <c r="S27" s="131"/>
      <c r="T27" s="128"/>
      <c r="U27" s="128"/>
      <c r="V27" s="128"/>
      <c r="W27" s="128"/>
      <c r="X27" s="98"/>
    </row>
    <row r="28" spans="1:24" ht="13.95" customHeight="1">
      <c r="A28" s="128"/>
      <c r="B28" s="128"/>
      <c r="C28" s="128"/>
      <c r="D28" s="128"/>
      <c r="E28" s="128"/>
      <c r="F28" s="77"/>
      <c r="G28" s="128"/>
      <c r="H28" s="128"/>
      <c r="I28" s="128"/>
      <c r="J28" s="128"/>
      <c r="K28" s="128"/>
      <c r="L28" s="77"/>
      <c r="M28" s="128"/>
      <c r="N28" s="128"/>
      <c r="O28" s="128"/>
      <c r="P28" s="128"/>
      <c r="Q28" s="128"/>
      <c r="R28" s="8"/>
      <c r="S28" s="128"/>
      <c r="T28" s="128"/>
      <c r="U28" s="128"/>
      <c r="V28" s="128"/>
      <c r="W28" s="128"/>
      <c r="X28" s="98"/>
    </row>
    <row r="29" spans="1:24" ht="10.95" customHeight="1">
      <c r="A29" s="128"/>
      <c r="B29" s="128"/>
      <c r="C29" s="128"/>
      <c r="D29" s="128"/>
      <c r="E29" s="128"/>
      <c r="F29" s="77"/>
      <c r="G29" s="128"/>
      <c r="H29" s="128"/>
      <c r="I29" s="128"/>
      <c r="J29" s="128"/>
      <c r="K29" s="128"/>
      <c r="L29" s="77"/>
      <c r="M29" s="128"/>
      <c r="N29" s="128"/>
      <c r="O29" s="128"/>
      <c r="P29" s="128"/>
      <c r="Q29" s="128"/>
      <c r="R29" s="8"/>
      <c r="S29" s="128"/>
      <c r="T29" s="128"/>
      <c r="U29" s="128"/>
      <c r="V29" s="128"/>
      <c r="W29" s="128"/>
      <c r="X29" s="98"/>
    </row>
    <row r="30" spans="1:24" ht="10.95" customHeight="1">
      <c r="A30" s="128"/>
      <c r="B30" s="128"/>
      <c r="C30" s="128"/>
      <c r="D30" s="128"/>
      <c r="E30" s="128"/>
      <c r="F30" s="77"/>
      <c r="G30" s="128"/>
      <c r="H30" s="128"/>
      <c r="I30" s="128"/>
      <c r="J30" s="128"/>
      <c r="K30" s="128"/>
      <c r="L30" s="77"/>
      <c r="M30" s="128"/>
      <c r="N30" s="128"/>
      <c r="O30" s="128"/>
      <c r="P30" s="128"/>
      <c r="Q30" s="128"/>
      <c r="R30" s="8"/>
      <c r="S30" s="128"/>
      <c r="T30" s="128"/>
      <c r="U30" s="128"/>
      <c r="V30" s="128"/>
      <c r="W30" s="128"/>
      <c r="X30" s="98"/>
    </row>
    <row r="31" spans="1:24" ht="10.95" customHeight="1">
      <c r="A31" s="128"/>
      <c r="B31" s="128"/>
      <c r="C31" s="128"/>
      <c r="D31" s="128"/>
      <c r="E31" s="128"/>
      <c r="F31" s="77"/>
      <c r="G31" s="128"/>
      <c r="H31" s="128"/>
      <c r="I31" s="128"/>
      <c r="J31" s="128"/>
      <c r="K31" s="128"/>
      <c r="L31" s="77"/>
      <c r="M31" s="128"/>
      <c r="N31" s="128"/>
      <c r="O31" s="128"/>
      <c r="P31" s="128"/>
      <c r="Q31" s="128"/>
      <c r="R31" s="8"/>
      <c r="S31" s="128"/>
      <c r="T31" s="128"/>
      <c r="U31" s="128"/>
      <c r="V31" s="128"/>
      <c r="W31" s="128"/>
      <c r="X31" s="98"/>
    </row>
    <row r="32" spans="1:24" ht="10.95" customHeight="1">
      <c r="A32" s="128"/>
      <c r="B32" s="128"/>
      <c r="C32" s="128"/>
      <c r="D32" s="128"/>
      <c r="E32" s="128"/>
      <c r="F32" s="77"/>
      <c r="G32" s="128"/>
      <c r="H32" s="128"/>
      <c r="I32" s="128"/>
      <c r="J32" s="128"/>
      <c r="K32" s="128"/>
      <c r="L32" s="77"/>
      <c r="M32" s="128"/>
      <c r="N32" s="128"/>
      <c r="O32" s="128"/>
      <c r="P32" s="128"/>
      <c r="Q32" s="128"/>
      <c r="R32" s="8"/>
      <c r="S32" s="128"/>
      <c r="T32" s="128"/>
      <c r="U32" s="128"/>
      <c r="V32" s="128"/>
      <c r="W32" s="128"/>
      <c r="X32" s="98"/>
    </row>
    <row r="33" spans="1:24" ht="10.95" customHeight="1">
      <c r="A33" s="8"/>
      <c r="B33" s="8"/>
      <c r="C33" s="8"/>
      <c r="D33" s="8"/>
      <c r="E33" s="8"/>
      <c r="F33" s="7"/>
      <c r="G33" s="8"/>
      <c r="H33" s="8"/>
      <c r="I33" s="8"/>
      <c r="J33" s="8"/>
      <c r="K33" s="8"/>
      <c r="L33" s="8"/>
      <c r="M33" s="8"/>
      <c r="N33" s="8"/>
      <c r="O33" s="8"/>
      <c r="P33" s="8"/>
      <c r="Q33" s="8"/>
      <c r="R33" s="8"/>
      <c r="S33" s="8"/>
      <c r="T33" s="8"/>
      <c r="U33" s="8"/>
      <c r="V33" s="8"/>
      <c r="W33" s="8"/>
      <c r="X33" s="98"/>
    </row>
    <row r="35" spans="1:24" ht="28.05" customHeight="1"/>
    <row r="36" spans="1:24" ht="28.05" customHeight="1"/>
    <row r="37" spans="1:24" ht="28.05" customHeight="1"/>
    <row r="38" spans="1:24" ht="28.05" customHeight="1"/>
    <row r="39" spans="1:24" ht="28.05" customHeight="1"/>
    <row r="40" spans="1:24" ht="28.05" customHeight="1"/>
    <row r="41" spans="1:24" ht="28.05" customHeight="1"/>
    <row r="42" spans="1:24" ht="28.05" customHeight="1"/>
    <row r="43" spans="1:24" ht="28.05" customHeight="1"/>
  </sheetData>
  <sheetProtection sheet="1"/>
  <mergeCells count="17">
    <mergeCell ref="S13:W18"/>
    <mergeCell ref="A1:W4"/>
    <mergeCell ref="G6:K11"/>
    <mergeCell ref="M6:Q11"/>
    <mergeCell ref="A6:E11"/>
    <mergeCell ref="S27:W32"/>
    <mergeCell ref="S20:W25"/>
    <mergeCell ref="A13:E18"/>
    <mergeCell ref="S6:W11"/>
    <mergeCell ref="M27:Q32"/>
    <mergeCell ref="M13:Q18"/>
    <mergeCell ref="A27:E32"/>
    <mergeCell ref="G27:K32"/>
    <mergeCell ref="G13:K18"/>
    <mergeCell ref="M20:Q25"/>
    <mergeCell ref="A20:E25"/>
    <mergeCell ref="G20:K25"/>
  </mergeCells>
  <hyperlinks>
    <hyperlink ref="A6" location="'Jan'!A1" display="JANUARI" xr:uid="{00000000-0004-0000-0000-000000000000}"/>
    <hyperlink ref="G6" location="'Feb'!A1" display="FEBRUARI" xr:uid="{00000000-0004-0000-0000-000001000000}"/>
    <hyperlink ref="M6" location="'Mar'!A1" display="MARS" xr:uid="{00000000-0004-0000-0000-000002000000}"/>
    <hyperlink ref="S6" location="'Översikt'!A1" display="ÖVERSIKT" xr:uid="{00000000-0004-0000-0000-000003000000}"/>
    <hyperlink ref="A13" location="'Apr'!A1" display="APRIL" xr:uid="{00000000-0004-0000-0000-000004000000}"/>
    <hyperlink ref="G13" location="'Maj'!A1" display="MAJ" xr:uid="{00000000-0004-0000-0000-000005000000}"/>
    <hyperlink ref="M13" location="'Jun'!A1" display="JUNI" xr:uid="{00000000-0004-0000-0000-000006000000}"/>
    <hyperlink ref="S13" location="'Instruktioner'!A1" display="INSTRUKTIONER" xr:uid="{00000000-0004-0000-0000-000007000000}"/>
    <hyperlink ref="A20" location="'Jul'!A1" display="JULI" xr:uid="{00000000-0004-0000-0000-000008000000}"/>
    <hyperlink ref="G20" location="'Aug'!A1" display="AUGUSTI" xr:uid="{00000000-0004-0000-0000-000009000000}"/>
    <hyperlink ref="M20" location="'Sept'!A1" display="SEPTEMBER" xr:uid="{00000000-0004-0000-0000-00000A000000}"/>
    <hyperlink ref="S20" location="'Inställningar'!A1" display="INSTÄLLNINGAR" xr:uid="{00000000-0004-0000-0000-00000B000000}"/>
    <hyperlink ref="A27" location="'Okt '!A1" display="OKTOBER" xr:uid="{00000000-0004-0000-0000-00000C000000}"/>
    <hyperlink ref="G27" location="'Nov'!A1" display="NOVEMBER" xr:uid="{00000000-0004-0000-0000-00000D000000}"/>
    <hyperlink ref="M27" location="'Dec'!A1" display="DECEMBER" xr:uid="{00000000-0004-0000-0000-00000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7</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41" priority="1" operator="lessThan">
      <formula>0</formula>
    </cfRule>
    <cfRule type="cellIs" dxfId="40" priority="2" operator="greaterThan">
      <formula>0</formula>
    </cfRule>
  </conditionalFormatting>
  <conditionalFormatting sqref="D4:D7 D17:D18 D20:D26 D28 D30:D34 D36">
    <cfRule type="cellIs" dxfId="39" priority="3" operator="lessThan">
      <formula>0</formula>
    </cfRule>
    <cfRule type="cellIs" dxfId="38" priority="4" operator="greaterThan">
      <formula>0</formula>
    </cfRule>
  </conditionalFormatting>
  <conditionalFormatting sqref="D20:D25">
    <cfRule type="cellIs" dxfId="37" priority="5" operator="lessThan">
      <formula>0</formula>
    </cfRule>
    <cfRule type="cellIs" dxfId="36" priority="6" operator="greaterThanOrEqual">
      <formula>0</formula>
    </cfRule>
  </conditionalFormatting>
  <dataValidations count="5">
    <dataValidation type="list" allowBlank="1" showInputMessage="1" showErrorMessage="1" sqref="A30:A34" xr:uid="{00000000-0002-0000-0900-000000000000}">
      <formula1>Sparande</formula1>
    </dataValidation>
    <dataValidation type="list" allowBlank="1" showInputMessage="1" showErrorMessage="1" sqref="A38:A56 A60:A90" xr:uid="{00000000-0002-0000-0900-000001000000}">
      <formula1>Huvudkategorier</formula1>
    </dataValidation>
    <dataValidation type="list" allowBlank="1" showInputMessage="1" showErrorMessage="1" sqref="B38:B56 B60:B90" xr:uid="{00000000-0002-0000-0900-000002000000}">
      <formula1>INDIRECT(A38)</formula1>
    </dataValidation>
    <dataValidation type="list" allowBlank="1" showInputMessage="1" showErrorMessage="1" sqref="A11:A16" xr:uid="{00000000-0002-0000-0900-000003000000}">
      <formula1>Inkomster</formula1>
    </dataValidation>
    <dataValidation type="list" allowBlank="1" sqref="D11:D16 D38:D56 D60:D90" xr:uid="{00000000-0002-0000-0900-000004000000}">
      <formula1>Junilista</formula1>
    </dataValidation>
  </dataValidations>
  <hyperlinks>
    <hyperlink ref="A1" location="'Startsidan'!A1" display="Tillbaka till startsidan"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9</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35" priority="1" operator="lessThan">
      <formula>0</formula>
    </cfRule>
    <cfRule type="cellIs" dxfId="34" priority="2" operator="greaterThan">
      <formula>0</formula>
    </cfRule>
  </conditionalFormatting>
  <conditionalFormatting sqref="D4:D7 D17:D18 D20:D26 D28 D30:D34 D36">
    <cfRule type="cellIs" dxfId="33" priority="3" operator="lessThan">
      <formula>0</formula>
    </cfRule>
    <cfRule type="cellIs" dxfId="32" priority="4" operator="greaterThan">
      <formula>0</formula>
    </cfRule>
  </conditionalFormatting>
  <conditionalFormatting sqref="D20:D25">
    <cfRule type="cellIs" dxfId="31" priority="5" operator="lessThan">
      <formula>0</formula>
    </cfRule>
    <cfRule type="cellIs" dxfId="30" priority="6" operator="greaterThanOrEqual">
      <formula>0</formula>
    </cfRule>
  </conditionalFormatting>
  <dataValidations count="5">
    <dataValidation type="list" allowBlank="1" showInputMessage="1" showErrorMessage="1" sqref="A30:A34" xr:uid="{00000000-0002-0000-0A00-000000000000}">
      <formula1>Sparande</formula1>
    </dataValidation>
    <dataValidation type="list" allowBlank="1" showInputMessage="1" showErrorMessage="1" sqref="A38:A56 A60:A90" xr:uid="{00000000-0002-0000-0A00-000001000000}">
      <formula1>Huvudkategorier</formula1>
    </dataValidation>
    <dataValidation type="list" allowBlank="1" showInputMessage="1" showErrorMessage="1" sqref="B38:B56 B60:B90" xr:uid="{00000000-0002-0000-0A00-000002000000}">
      <formula1>INDIRECT(A38)</formula1>
    </dataValidation>
    <dataValidation type="list" allowBlank="1" showInputMessage="1" showErrorMessage="1" sqref="A11:A16" xr:uid="{00000000-0002-0000-0A00-000003000000}">
      <formula1>Inkomster</formula1>
    </dataValidation>
    <dataValidation type="list" allowBlank="1" sqref="D11:D16 D38:D56 D60:D90" xr:uid="{00000000-0002-0000-0A00-000004000000}">
      <formula1>Julilista</formula1>
    </dataValidation>
  </dataValidations>
  <hyperlinks>
    <hyperlink ref="A1" location="'Startsidan'!A1" display="Tillbaka till startsidan"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10</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29" priority="1" operator="lessThan">
      <formula>0</formula>
    </cfRule>
    <cfRule type="cellIs" dxfId="28" priority="2" operator="greaterThan">
      <formula>0</formula>
    </cfRule>
  </conditionalFormatting>
  <conditionalFormatting sqref="D4:D7 D17:D18 D20:D26 D28 D30:D34 D36">
    <cfRule type="cellIs" dxfId="27" priority="3" operator="lessThan">
      <formula>0</formula>
    </cfRule>
    <cfRule type="cellIs" dxfId="26" priority="4" operator="greaterThan">
      <formula>0</formula>
    </cfRule>
  </conditionalFormatting>
  <conditionalFormatting sqref="D20:D25">
    <cfRule type="cellIs" dxfId="25" priority="5" operator="lessThan">
      <formula>0</formula>
    </cfRule>
    <cfRule type="cellIs" dxfId="24" priority="6" operator="greaterThanOrEqual">
      <formula>0</formula>
    </cfRule>
  </conditionalFormatting>
  <dataValidations count="5">
    <dataValidation type="list" allowBlank="1" showInputMessage="1" showErrorMessage="1" sqref="A30:A34" xr:uid="{00000000-0002-0000-0B00-000000000000}">
      <formula1>Sparande</formula1>
    </dataValidation>
    <dataValidation type="list" allowBlank="1" showInputMessage="1" showErrorMessage="1" sqref="A38:A56 A60:A90" xr:uid="{00000000-0002-0000-0B00-000001000000}">
      <formula1>Huvudkategorier</formula1>
    </dataValidation>
    <dataValidation type="list" allowBlank="1" showInputMessage="1" showErrorMessage="1" sqref="B38:B56 B60:B90" xr:uid="{00000000-0002-0000-0B00-000002000000}">
      <formula1>INDIRECT(A38)</formula1>
    </dataValidation>
    <dataValidation type="list" allowBlank="1" showInputMessage="1" showErrorMessage="1" sqref="A11:A16" xr:uid="{00000000-0002-0000-0B00-000003000000}">
      <formula1>Inkomster</formula1>
    </dataValidation>
    <dataValidation type="list" allowBlank="1" sqref="D11:D16 D38:D56 D60:D90" xr:uid="{00000000-0002-0000-0B00-000004000000}">
      <formula1>Augustilista</formula1>
    </dataValidation>
  </dataValidations>
  <hyperlinks>
    <hyperlink ref="A1" location="'Startsidan'!A1" display="Tillbaka till startsidan"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11</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23" priority="1" operator="lessThan">
      <formula>0</formula>
    </cfRule>
    <cfRule type="cellIs" dxfId="22" priority="2" operator="greaterThan">
      <formula>0</formula>
    </cfRule>
  </conditionalFormatting>
  <conditionalFormatting sqref="D4:D7 D17:D18 D20:D26 D28 D30:D34 D36">
    <cfRule type="cellIs" dxfId="21" priority="3" operator="lessThan">
      <formula>0</formula>
    </cfRule>
    <cfRule type="cellIs" dxfId="20" priority="4" operator="greaterThan">
      <formula>0</formula>
    </cfRule>
  </conditionalFormatting>
  <conditionalFormatting sqref="D20:D25">
    <cfRule type="cellIs" dxfId="19" priority="5" operator="lessThan">
      <formula>0</formula>
    </cfRule>
    <cfRule type="cellIs" dxfId="18" priority="6" operator="greaterThanOrEqual">
      <formula>0</formula>
    </cfRule>
  </conditionalFormatting>
  <dataValidations count="5">
    <dataValidation type="list" allowBlank="1" showInputMessage="1" showErrorMessage="1" sqref="A30:A34" xr:uid="{00000000-0002-0000-0C00-000000000000}">
      <formula1>Sparande</formula1>
    </dataValidation>
    <dataValidation type="list" allowBlank="1" showInputMessage="1" showErrorMessage="1" sqref="A38:A56 A60:A90" xr:uid="{00000000-0002-0000-0C00-000001000000}">
      <formula1>Huvudkategorier</formula1>
    </dataValidation>
    <dataValidation type="list" allowBlank="1" showInputMessage="1" showErrorMessage="1" sqref="B38:B56 B60:B90" xr:uid="{00000000-0002-0000-0C00-000002000000}">
      <formula1>INDIRECT(A38)</formula1>
    </dataValidation>
    <dataValidation type="list" allowBlank="1" showInputMessage="1" showErrorMessage="1" sqref="A11:A16" xr:uid="{00000000-0002-0000-0C00-000003000000}">
      <formula1>Inkomster</formula1>
    </dataValidation>
    <dataValidation type="list" allowBlank="1" sqref="D11:D16 D38:D56 D60:D90" xr:uid="{00000000-0002-0000-0C00-000004000000}">
      <formula1>Septemberlista</formula1>
    </dataValidation>
  </dataValidations>
  <hyperlinks>
    <hyperlink ref="A1" location="'Startsidan'!A1" display="Tillbaka till startsidan"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13</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17" priority="1" operator="lessThan">
      <formula>0</formula>
    </cfRule>
    <cfRule type="cellIs" dxfId="16" priority="2" operator="greaterThan">
      <formula>0</formula>
    </cfRule>
  </conditionalFormatting>
  <conditionalFormatting sqref="D4:D7 D17:D18 D20:D26 D28 D30:D34 D36">
    <cfRule type="cellIs" dxfId="15" priority="3" operator="lessThan">
      <formula>0</formula>
    </cfRule>
    <cfRule type="cellIs" dxfId="14" priority="4" operator="greaterThan">
      <formula>0</formula>
    </cfRule>
  </conditionalFormatting>
  <conditionalFormatting sqref="D20:D25">
    <cfRule type="cellIs" dxfId="13" priority="5" operator="lessThan">
      <formula>0</formula>
    </cfRule>
    <cfRule type="cellIs" dxfId="12" priority="6" operator="greaterThanOrEqual">
      <formula>0</formula>
    </cfRule>
  </conditionalFormatting>
  <dataValidations count="5">
    <dataValidation type="list" allowBlank="1" showInputMessage="1" showErrorMessage="1" sqref="A30:A34" xr:uid="{00000000-0002-0000-0D00-000000000000}">
      <formula1>Sparande</formula1>
    </dataValidation>
    <dataValidation type="list" allowBlank="1" showInputMessage="1" showErrorMessage="1" sqref="A38:A56 A60:A90" xr:uid="{00000000-0002-0000-0D00-000001000000}">
      <formula1>Huvudkategorier</formula1>
    </dataValidation>
    <dataValidation type="list" allowBlank="1" showInputMessage="1" showErrorMessage="1" sqref="B38:B56 B60:B90" xr:uid="{00000000-0002-0000-0D00-000002000000}">
      <formula1>INDIRECT(A38)</formula1>
    </dataValidation>
    <dataValidation type="list" allowBlank="1" showInputMessage="1" showErrorMessage="1" sqref="A11:A16" xr:uid="{00000000-0002-0000-0D00-000003000000}">
      <formula1>Inkomster</formula1>
    </dataValidation>
    <dataValidation type="list" allowBlank="1" sqref="D11:D16 D38:D56 D60:D90" xr:uid="{00000000-0002-0000-0D00-000004000000}">
      <formula1>Oktoberlista</formula1>
    </dataValidation>
  </dataValidations>
  <hyperlinks>
    <hyperlink ref="A1" location="'Startsidan'!A1" display="Tillbaka till startsidan"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14</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11" priority="1" operator="lessThan">
      <formula>0</formula>
    </cfRule>
    <cfRule type="cellIs" dxfId="10" priority="2" operator="greaterThan">
      <formula>0</formula>
    </cfRule>
  </conditionalFormatting>
  <conditionalFormatting sqref="D4:D7 D17:D18 D20:D26 D28 D30:D34 D36">
    <cfRule type="cellIs" dxfId="9" priority="3" operator="lessThan">
      <formula>0</formula>
    </cfRule>
    <cfRule type="cellIs" dxfId="8" priority="4" operator="greaterThan">
      <formula>0</formula>
    </cfRule>
  </conditionalFormatting>
  <conditionalFormatting sqref="D20:D25">
    <cfRule type="cellIs" dxfId="7" priority="5" operator="lessThan">
      <formula>0</formula>
    </cfRule>
    <cfRule type="cellIs" dxfId="6" priority="6" operator="greaterThanOrEqual">
      <formula>0</formula>
    </cfRule>
  </conditionalFormatting>
  <dataValidations count="5">
    <dataValidation type="list" allowBlank="1" showInputMessage="1" showErrorMessage="1" sqref="A30:A34" xr:uid="{00000000-0002-0000-0E00-000000000000}">
      <formula1>Sparande</formula1>
    </dataValidation>
    <dataValidation type="list" allowBlank="1" showInputMessage="1" showErrorMessage="1" sqref="A38:A56 A60:A90" xr:uid="{00000000-0002-0000-0E00-000001000000}">
      <formula1>Huvudkategorier</formula1>
    </dataValidation>
    <dataValidation type="list" allowBlank="1" showInputMessage="1" showErrorMessage="1" sqref="B38:B56 B60:B90" xr:uid="{00000000-0002-0000-0E00-000002000000}">
      <formula1>INDIRECT(A38)</formula1>
    </dataValidation>
    <dataValidation type="list" allowBlank="1" showInputMessage="1" showErrorMessage="1" sqref="A11:A16" xr:uid="{00000000-0002-0000-0E00-000003000000}">
      <formula1>Inkomster</formula1>
    </dataValidation>
    <dataValidation type="list" allowBlank="1" sqref="D11:D16 D38:D56 D60:D90" xr:uid="{00000000-0002-0000-0E00-000004000000}">
      <formula1>Novemberlista</formula1>
    </dataValidation>
  </dataValidations>
  <hyperlinks>
    <hyperlink ref="A1" location="'Startsidan'!A1" display="Tillbaka till startsida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15</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5" priority="1" operator="lessThan">
      <formula>0</formula>
    </cfRule>
    <cfRule type="cellIs" dxfId="4" priority="2" operator="greaterThan">
      <formula>0</formula>
    </cfRule>
  </conditionalFormatting>
  <conditionalFormatting sqref="D4:D7 D17:D18 D20:D26 D28 D30:D34 D36">
    <cfRule type="cellIs" dxfId="3" priority="3" operator="lessThan">
      <formula>0</formula>
    </cfRule>
    <cfRule type="cellIs" dxfId="2" priority="4" operator="greaterThan">
      <formula>0</formula>
    </cfRule>
  </conditionalFormatting>
  <conditionalFormatting sqref="D20:D25">
    <cfRule type="cellIs" dxfId="1" priority="5" operator="lessThan">
      <formula>0</formula>
    </cfRule>
    <cfRule type="cellIs" dxfId="0" priority="6" operator="greaterThanOrEqual">
      <formula>0</formula>
    </cfRule>
  </conditionalFormatting>
  <dataValidations count="5">
    <dataValidation type="list" allowBlank="1" showInputMessage="1" showErrorMessage="1" sqref="A30:A34" xr:uid="{00000000-0002-0000-0F00-000000000000}">
      <formula1>Sparande</formula1>
    </dataValidation>
    <dataValidation type="list" allowBlank="1" showInputMessage="1" showErrorMessage="1" sqref="A38:A56 A60:A90" xr:uid="{00000000-0002-0000-0F00-000001000000}">
      <formula1>Huvudkategorier</formula1>
    </dataValidation>
    <dataValidation type="list" allowBlank="1" showInputMessage="1" showErrorMessage="1" sqref="B38:B56 B60:B90" xr:uid="{00000000-0002-0000-0F00-000002000000}">
      <formula1>INDIRECT(A38)</formula1>
    </dataValidation>
    <dataValidation type="list" allowBlank="1" showInputMessage="1" showErrorMessage="1" sqref="A11:A16" xr:uid="{00000000-0002-0000-0F00-000003000000}">
      <formula1>Inkomster</formula1>
    </dataValidation>
    <dataValidation type="list" allowBlank="1" sqref="D11:D16 D38:D56 D60:D90" xr:uid="{00000000-0002-0000-0F00-000004000000}">
      <formula1>Decemberlista</formula1>
    </dataValidation>
  </dataValidations>
  <hyperlinks>
    <hyperlink ref="A1" location="'Startsidan'!A1" display="Tillbaka till startsidan" xr:uid="{00000000-0004-0000-0F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zoomScale="85" zoomScaleNormal="85" workbookViewId="0">
      <selection activeCell="A29" sqref="A29"/>
    </sheetView>
  </sheetViews>
  <sheetFormatPr defaultColWidth="8.77734375" defaultRowHeight="13.8"/>
  <cols>
    <col min="1" max="1" width="22.21875" style="2" customWidth="1"/>
    <col min="2" max="9" width="23.77734375" style="2" customWidth="1"/>
    <col min="10" max="10" width="15.21875" style="2" customWidth="1"/>
    <col min="11" max="11" width="17.21875" style="2" customWidth="1"/>
    <col min="12" max="12" width="14.5546875" style="2" customWidth="1"/>
    <col min="13" max="23" width="11.5546875" style="2" customWidth="1"/>
    <col min="24" max="29" width="8.77734375" style="2" customWidth="1"/>
    <col min="30" max="16384" width="8.77734375" style="2"/>
  </cols>
  <sheetData>
    <row r="1" spans="1:13" ht="19.8" customHeight="1">
      <c r="A1" s="93" t="s">
        <v>16</v>
      </c>
      <c r="B1" s="81" t="s">
        <v>17</v>
      </c>
      <c r="C1" s="81" t="s">
        <v>18</v>
      </c>
      <c r="D1" s="81" t="s">
        <v>19</v>
      </c>
      <c r="E1" s="81" t="s">
        <v>20</v>
      </c>
      <c r="F1" s="81" t="s">
        <v>21</v>
      </c>
      <c r="G1" s="81" t="s">
        <v>22</v>
      </c>
      <c r="H1" s="81" t="s">
        <v>23</v>
      </c>
      <c r="I1" s="81" t="s">
        <v>24</v>
      </c>
    </row>
    <row r="2" spans="1:13" ht="14.4" customHeight="1">
      <c r="A2" s="80" t="s">
        <v>19</v>
      </c>
      <c r="B2" s="100" t="s">
        <v>25</v>
      </c>
      <c r="C2" s="100" t="s">
        <v>26</v>
      </c>
      <c r="D2" s="100" t="s">
        <v>27</v>
      </c>
      <c r="E2" s="100" t="s">
        <v>28</v>
      </c>
      <c r="F2" s="100" t="s">
        <v>29</v>
      </c>
      <c r="G2" s="100" t="s">
        <v>30</v>
      </c>
      <c r="H2" s="100" t="s">
        <v>31</v>
      </c>
      <c r="I2" s="100" t="s">
        <v>32</v>
      </c>
    </row>
    <row r="3" spans="1:13" ht="14.4" customHeight="1">
      <c r="A3" s="80" t="s">
        <v>22</v>
      </c>
      <c r="B3" s="100" t="s">
        <v>33</v>
      </c>
      <c r="C3" s="100" t="s">
        <v>34</v>
      </c>
      <c r="D3" s="100" t="s">
        <v>35</v>
      </c>
      <c r="E3" s="100" t="s">
        <v>36</v>
      </c>
      <c r="F3" s="100" t="s">
        <v>37</v>
      </c>
      <c r="G3" s="100" t="s">
        <v>38</v>
      </c>
      <c r="H3" s="100" t="s">
        <v>39</v>
      </c>
      <c r="I3" s="100" t="s">
        <v>40</v>
      </c>
      <c r="K3" s="134"/>
    </row>
    <row r="4" spans="1:13" ht="14.4" customHeight="1">
      <c r="A4" s="80" t="s">
        <v>23</v>
      </c>
      <c r="B4" s="100" t="s">
        <v>41</v>
      </c>
      <c r="C4" s="100" t="s">
        <v>42</v>
      </c>
      <c r="D4" s="100" t="s">
        <v>43</v>
      </c>
      <c r="E4" s="100" t="s">
        <v>44</v>
      </c>
      <c r="F4" s="100" t="s">
        <v>45</v>
      </c>
      <c r="G4" s="100" t="s">
        <v>46</v>
      </c>
      <c r="H4" s="100" t="s">
        <v>47</v>
      </c>
      <c r="I4" s="100" t="s">
        <v>48</v>
      </c>
      <c r="K4" s="134"/>
    </row>
    <row r="5" spans="1:13" ht="14.4" customHeight="1">
      <c r="A5" s="80" t="s">
        <v>21</v>
      </c>
      <c r="B5" s="100" t="s">
        <v>49</v>
      </c>
      <c r="C5" s="100" t="s">
        <v>50</v>
      </c>
      <c r="D5" s="100" t="s">
        <v>51</v>
      </c>
      <c r="E5" s="100" t="s">
        <v>52</v>
      </c>
      <c r="F5" s="100" t="s">
        <v>53</v>
      </c>
      <c r="G5" s="100" t="s">
        <v>54</v>
      </c>
      <c r="H5" s="100" t="s">
        <v>55</v>
      </c>
      <c r="I5" s="100" t="s">
        <v>56</v>
      </c>
      <c r="K5" s="134"/>
    </row>
    <row r="6" spans="1:13" ht="14.4" customHeight="1">
      <c r="A6" s="80" t="s">
        <v>20</v>
      </c>
      <c r="B6" s="100" t="s">
        <v>57</v>
      </c>
      <c r="C6" s="100" t="s">
        <v>58</v>
      </c>
      <c r="D6" s="100" t="s">
        <v>59</v>
      </c>
      <c r="E6" s="100" t="s">
        <v>60</v>
      </c>
      <c r="F6" s="100" t="s">
        <v>24</v>
      </c>
      <c r="G6" s="100" t="s">
        <v>61</v>
      </c>
      <c r="H6" s="100" t="s">
        <v>62</v>
      </c>
      <c r="I6" s="100" t="s">
        <v>24</v>
      </c>
    </row>
    <row r="7" spans="1:13" ht="14.4" customHeight="1">
      <c r="A7" s="80" t="s">
        <v>24</v>
      </c>
      <c r="B7" s="100" t="s">
        <v>63</v>
      </c>
      <c r="C7" s="100" t="s">
        <v>64</v>
      </c>
      <c r="D7" s="100" t="s">
        <v>65</v>
      </c>
      <c r="E7" s="100" t="s">
        <v>24</v>
      </c>
      <c r="F7" s="100"/>
      <c r="G7" s="100" t="s">
        <v>66</v>
      </c>
      <c r="H7" s="100" t="s">
        <v>67</v>
      </c>
      <c r="I7" s="100"/>
    </row>
    <row r="8" spans="1:13" ht="14.4" customHeight="1">
      <c r="A8" s="78"/>
      <c r="B8" s="100" t="s">
        <v>68</v>
      </c>
      <c r="C8" s="100" t="s">
        <v>69</v>
      </c>
      <c r="D8" s="100" t="s">
        <v>24</v>
      </c>
      <c r="E8" s="100"/>
      <c r="F8" s="100"/>
      <c r="G8" s="100" t="s">
        <v>24</v>
      </c>
      <c r="H8" s="100" t="s">
        <v>70</v>
      </c>
      <c r="I8" s="100"/>
    </row>
    <row r="9" spans="1:13" ht="14.4" customHeight="1">
      <c r="A9" s="79"/>
      <c r="B9" s="100" t="s">
        <v>71</v>
      </c>
      <c r="C9" s="100" t="s">
        <v>24</v>
      </c>
      <c r="D9" s="100"/>
      <c r="E9" s="100"/>
      <c r="F9" s="100"/>
      <c r="G9" s="100"/>
      <c r="H9" s="100" t="s">
        <v>24</v>
      </c>
      <c r="I9" s="100"/>
    </row>
    <row r="10" spans="1:13" ht="12.75" customHeight="1">
      <c r="A10" s="79"/>
      <c r="B10" s="100" t="s">
        <v>72</v>
      </c>
      <c r="C10" s="100"/>
      <c r="D10" s="100"/>
      <c r="E10" s="100"/>
      <c r="F10" s="100"/>
      <c r="G10" s="100"/>
      <c r="H10" s="100"/>
      <c r="I10" s="100"/>
    </row>
    <row r="11" spans="1:13" ht="12.75" customHeight="1">
      <c r="A11" s="79"/>
      <c r="B11" s="100" t="s">
        <v>73</v>
      </c>
      <c r="C11" s="100"/>
      <c r="D11" s="100"/>
      <c r="E11" s="100"/>
      <c r="F11" s="100"/>
      <c r="G11" s="100"/>
      <c r="H11" s="100"/>
      <c r="I11" s="100"/>
    </row>
    <row r="12" spans="1:13" ht="12.75" customHeight="1">
      <c r="A12" s="79"/>
      <c r="B12" s="100"/>
      <c r="C12" s="100"/>
      <c r="D12" s="100"/>
      <c r="E12" s="100"/>
      <c r="F12" s="100"/>
      <c r="G12" s="100"/>
      <c r="H12" s="100"/>
      <c r="I12" s="100"/>
    </row>
    <row r="14" spans="1:13" ht="35.4" customHeight="1">
      <c r="A14" s="135" t="s">
        <v>74</v>
      </c>
      <c r="B14" s="136"/>
    </row>
    <row r="15" spans="1:13" ht="15.6" customHeight="1"/>
    <row r="16" spans="1:13" ht="15" customHeight="1">
      <c r="A16" s="3" t="s">
        <v>75</v>
      </c>
      <c r="B16" s="74" t="s">
        <v>76</v>
      </c>
      <c r="C16" s="74" t="s">
        <v>77</v>
      </c>
      <c r="D16" s="74" t="s">
        <v>78</v>
      </c>
      <c r="E16" s="74" t="s">
        <v>79</v>
      </c>
      <c r="F16" s="74" t="s">
        <v>80</v>
      </c>
      <c r="G16" s="74" t="s">
        <v>81</v>
      </c>
      <c r="H16" s="74" t="s">
        <v>82</v>
      </c>
      <c r="I16" s="74" t="s">
        <v>83</v>
      </c>
      <c r="J16" s="74" t="s">
        <v>84</v>
      </c>
      <c r="K16" s="74" t="s">
        <v>85</v>
      </c>
      <c r="L16" s="74" t="s">
        <v>86</v>
      </c>
      <c r="M16" s="74" t="s">
        <v>87</v>
      </c>
    </row>
    <row r="17" spans="1:13" ht="15" customHeight="1">
      <c r="A17" s="101">
        <v>2026</v>
      </c>
      <c r="B17" s="73">
        <f>_xlfn.LET(
  _xlpm.år,$A$17,
  _xlpm.månad,COLUMN()-COLUMN($B$17)+1,
  _xlpm.dag,ROW()-ROW($B$17)+1,
  IF(_xlpm.dag&lt;=DAY(EOMONTH(DATE(_xlpm.år,_xlpm.månad,1),0)),
     DATE(_xlpm.år,_xlpm.månad,_xlpm.dag),
     ""
  )
)</f>
        <v>46023</v>
      </c>
      <c r="C17" s="73">
        <f>_xlfn.LET(
  _xlpm.år,$A$17,
  _xlpm.månad,COLUMN()-COLUMN($B$17)+1,
  _xlpm.dag,ROW()-ROW($B$17)+1,
  IF(_xlpm.dag&lt;=DAY(EOMONTH(DATE(_xlpm.år,_xlpm.månad,1),0)),
     DATE(_xlpm.år,_xlpm.månad,_xlpm.dag),
     ""
  )
)</f>
        <v>46054</v>
      </c>
      <c r="D17" s="73">
        <f t="shared" ref="D17:M17" si="0">_xlfn.LET(
  _xlpm.år,$A$17,
  _xlpm.månad,COLUMN()-COLUMN($B$17)+1,
  _xlpm.dag,ROW()-ROW($B$17)+1,
  IF(_xlpm.dag&lt;=DAY(EOMONTH(DATE(_xlpm.år,_xlpm.månad,1),0)),
     DATE(_xlpm.år,_xlpm.månad,_xlpm.dag),
     ""
  )
)</f>
        <v>46082</v>
      </c>
      <c r="E17" s="73">
        <f t="shared" si="0"/>
        <v>46113</v>
      </c>
      <c r="F17" s="73">
        <f t="shared" si="0"/>
        <v>46143</v>
      </c>
      <c r="G17" s="73">
        <f t="shared" si="0"/>
        <v>46174</v>
      </c>
      <c r="H17" s="73">
        <f t="shared" si="0"/>
        <v>46204</v>
      </c>
      <c r="I17" s="73">
        <f t="shared" si="0"/>
        <v>46235</v>
      </c>
      <c r="J17" s="73">
        <f t="shared" si="0"/>
        <v>46266</v>
      </c>
      <c r="K17" s="73">
        <f t="shared" si="0"/>
        <v>46296</v>
      </c>
      <c r="L17" s="73">
        <f t="shared" si="0"/>
        <v>46327</v>
      </c>
      <c r="M17" s="73">
        <f t="shared" si="0"/>
        <v>46357</v>
      </c>
    </row>
    <row r="18" spans="1:13" ht="15" customHeight="1">
      <c r="A18" s="92" t="s">
        <v>88</v>
      </c>
      <c r="B18" s="73">
        <f t="shared" ref="B18:M46" si="1">_xlfn.LET(
  _xlpm.år,$A$17,
  _xlpm.månad,COLUMN()-COLUMN($B$17)+1,
  _xlpm.dag,ROW()-ROW($B$17)+1,
  IF(_xlpm.dag&lt;=DAY(EOMONTH(DATE(_xlpm.år,_xlpm.månad,1),0)),
     DATE(_xlpm.år,_xlpm.månad,_xlpm.dag),
     ""
  )
)</f>
        <v>46024</v>
      </c>
      <c r="C18" s="73">
        <f t="shared" si="1"/>
        <v>46055</v>
      </c>
      <c r="D18" s="73">
        <f t="shared" si="1"/>
        <v>46083</v>
      </c>
      <c r="E18" s="73">
        <f t="shared" si="1"/>
        <v>46114</v>
      </c>
      <c r="F18" s="73">
        <f t="shared" si="1"/>
        <v>46144</v>
      </c>
      <c r="G18" s="73">
        <f t="shared" si="1"/>
        <v>46175</v>
      </c>
      <c r="H18" s="73">
        <f t="shared" si="1"/>
        <v>46205</v>
      </c>
      <c r="I18" s="73">
        <f t="shared" si="1"/>
        <v>46236</v>
      </c>
      <c r="J18" s="73">
        <f t="shared" si="1"/>
        <v>46267</v>
      </c>
      <c r="K18" s="73">
        <f t="shared" si="1"/>
        <v>46297</v>
      </c>
      <c r="L18" s="73">
        <f t="shared" si="1"/>
        <v>46328</v>
      </c>
      <c r="M18" s="73">
        <f t="shared" si="1"/>
        <v>46358</v>
      </c>
    </row>
    <row r="19" spans="1:13" ht="15" customHeight="1">
      <c r="B19" s="73">
        <f t="shared" si="1"/>
        <v>46025</v>
      </c>
      <c r="C19" s="73">
        <f t="shared" si="1"/>
        <v>46056</v>
      </c>
      <c r="D19" s="73">
        <f t="shared" si="1"/>
        <v>46084</v>
      </c>
      <c r="E19" s="73">
        <f t="shared" si="1"/>
        <v>46115</v>
      </c>
      <c r="F19" s="73">
        <f t="shared" si="1"/>
        <v>46145</v>
      </c>
      <c r="G19" s="73">
        <f t="shared" si="1"/>
        <v>46176</v>
      </c>
      <c r="H19" s="73">
        <f t="shared" si="1"/>
        <v>46206</v>
      </c>
      <c r="I19" s="73">
        <f t="shared" si="1"/>
        <v>46237</v>
      </c>
      <c r="J19" s="73">
        <f t="shared" si="1"/>
        <v>46268</v>
      </c>
      <c r="K19" s="73">
        <f t="shared" si="1"/>
        <v>46298</v>
      </c>
      <c r="L19" s="73">
        <f t="shared" si="1"/>
        <v>46329</v>
      </c>
      <c r="M19" s="73">
        <f t="shared" si="1"/>
        <v>46359</v>
      </c>
    </row>
    <row r="20" spans="1:13" ht="15" customHeight="1">
      <c r="B20" s="73">
        <f t="shared" si="1"/>
        <v>46026</v>
      </c>
      <c r="C20" s="73">
        <f t="shared" si="1"/>
        <v>46057</v>
      </c>
      <c r="D20" s="73">
        <f t="shared" si="1"/>
        <v>46085</v>
      </c>
      <c r="E20" s="73">
        <f t="shared" si="1"/>
        <v>46116</v>
      </c>
      <c r="F20" s="73">
        <f t="shared" si="1"/>
        <v>46146</v>
      </c>
      <c r="G20" s="73">
        <f t="shared" si="1"/>
        <v>46177</v>
      </c>
      <c r="H20" s="73">
        <f t="shared" si="1"/>
        <v>46207</v>
      </c>
      <c r="I20" s="73">
        <f t="shared" si="1"/>
        <v>46238</v>
      </c>
      <c r="J20" s="73">
        <f t="shared" si="1"/>
        <v>46269</v>
      </c>
      <c r="K20" s="73">
        <f t="shared" si="1"/>
        <v>46299</v>
      </c>
      <c r="L20" s="73">
        <f t="shared" si="1"/>
        <v>46330</v>
      </c>
      <c r="M20" s="73">
        <f t="shared" si="1"/>
        <v>46360</v>
      </c>
    </row>
    <row r="21" spans="1:13" ht="15" customHeight="1">
      <c r="A21" s="10"/>
      <c r="B21" s="73">
        <f t="shared" si="1"/>
        <v>46027</v>
      </c>
      <c r="C21" s="73">
        <f t="shared" si="1"/>
        <v>46058</v>
      </c>
      <c r="D21" s="73">
        <f t="shared" si="1"/>
        <v>46086</v>
      </c>
      <c r="E21" s="73">
        <f t="shared" si="1"/>
        <v>46117</v>
      </c>
      <c r="F21" s="73">
        <f t="shared" si="1"/>
        <v>46147</v>
      </c>
      <c r="G21" s="73">
        <f t="shared" si="1"/>
        <v>46178</v>
      </c>
      <c r="H21" s="73">
        <f t="shared" si="1"/>
        <v>46208</v>
      </c>
      <c r="I21" s="73">
        <f t="shared" si="1"/>
        <v>46239</v>
      </c>
      <c r="J21" s="73">
        <f t="shared" si="1"/>
        <v>46270</v>
      </c>
      <c r="K21" s="73">
        <f t="shared" si="1"/>
        <v>46300</v>
      </c>
      <c r="L21" s="73">
        <f t="shared" si="1"/>
        <v>46331</v>
      </c>
      <c r="M21" s="73">
        <f t="shared" si="1"/>
        <v>46361</v>
      </c>
    </row>
    <row r="22" spans="1:13" ht="15" customHeight="1">
      <c r="A22" s="10"/>
      <c r="B22" s="73">
        <f t="shared" si="1"/>
        <v>46028</v>
      </c>
      <c r="C22" s="73">
        <f t="shared" si="1"/>
        <v>46059</v>
      </c>
      <c r="D22" s="73">
        <f t="shared" si="1"/>
        <v>46087</v>
      </c>
      <c r="E22" s="73">
        <f t="shared" si="1"/>
        <v>46118</v>
      </c>
      <c r="F22" s="73">
        <f t="shared" si="1"/>
        <v>46148</v>
      </c>
      <c r="G22" s="73">
        <f t="shared" si="1"/>
        <v>46179</v>
      </c>
      <c r="H22" s="73">
        <f t="shared" si="1"/>
        <v>46209</v>
      </c>
      <c r="I22" s="73">
        <f t="shared" si="1"/>
        <v>46240</v>
      </c>
      <c r="J22" s="73">
        <f t="shared" si="1"/>
        <v>46271</v>
      </c>
      <c r="K22" s="73">
        <f t="shared" si="1"/>
        <v>46301</v>
      </c>
      <c r="L22" s="73">
        <f t="shared" si="1"/>
        <v>46332</v>
      </c>
      <c r="M22" s="73">
        <f t="shared" si="1"/>
        <v>46362</v>
      </c>
    </row>
    <row r="23" spans="1:13" ht="15" customHeight="1">
      <c r="A23" s="10"/>
      <c r="B23" s="73">
        <f t="shared" si="1"/>
        <v>46029</v>
      </c>
      <c r="C23" s="73">
        <f t="shared" si="1"/>
        <v>46060</v>
      </c>
      <c r="D23" s="73">
        <f t="shared" si="1"/>
        <v>46088</v>
      </c>
      <c r="E23" s="73">
        <f t="shared" si="1"/>
        <v>46119</v>
      </c>
      <c r="F23" s="73">
        <f t="shared" si="1"/>
        <v>46149</v>
      </c>
      <c r="G23" s="73">
        <f t="shared" si="1"/>
        <v>46180</v>
      </c>
      <c r="H23" s="73">
        <f t="shared" si="1"/>
        <v>46210</v>
      </c>
      <c r="I23" s="73">
        <f t="shared" si="1"/>
        <v>46241</v>
      </c>
      <c r="J23" s="73">
        <f t="shared" si="1"/>
        <v>46272</v>
      </c>
      <c r="K23" s="73">
        <f t="shared" si="1"/>
        <v>46302</v>
      </c>
      <c r="L23" s="73">
        <f t="shared" si="1"/>
        <v>46333</v>
      </c>
      <c r="M23" s="73">
        <f t="shared" si="1"/>
        <v>46363</v>
      </c>
    </row>
    <row r="24" spans="1:13" ht="15" customHeight="1">
      <c r="A24" s="10"/>
      <c r="B24" s="73">
        <f t="shared" si="1"/>
        <v>46030</v>
      </c>
      <c r="C24" s="73">
        <f t="shared" si="1"/>
        <v>46061</v>
      </c>
      <c r="D24" s="73">
        <f t="shared" si="1"/>
        <v>46089</v>
      </c>
      <c r="E24" s="73">
        <f t="shared" si="1"/>
        <v>46120</v>
      </c>
      <c r="F24" s="73">
        <f t="shared" si="1"/>
        <v>46150</v>
      </c>
      <c r="G24" s="73">
        <f t="shared" si="1"/>
        <v>46181</v>
      </c>
      <c r="H24" s="73">
        <f t="shared" si="1"/>
        <v>46211</v>
      </c>
      <c r="I24" s="73">
        <f t="shared" si="1"/>
        <v>46242</v>
      </c>
      <c r="J24" s="73">
        <f t="shared" si="1"/>
        <v>46273</v>
      </c>
      <c r="K24" s="73">
        <f t="shared" si="1"/>
        <v>46303</v>
      </c>
      <c r="L24" s="73">
        <f t="shared" si="1"/>
        <v>46334</v>
      </c>
      <c r="M24" s="73">
        <f t="shared" si="1"/>
        <v>46364</v>
      </c>
    </row>
    <row r="25" spans="1:13" ht="15" customHeight="1">
      <c r="A25" s="10"/>
      <c r="B25" s="73">
        <f t="shared" si="1"/>
        <v>46031</v>
      </c>
      <c r="C25" s="73">
        <f t="shared" si="1"/>
        <v>46062</v>
      </c>
      <c r="D25" s="73">
        <f t="shared" si="1"/>
        <v>46090</v>
      </c>
      <c r="E25" s="73">
        <f t="shared" si="1"/>
        <v>46121</v>
      </c>
      <c r="F25" s="73">
        <f t="shared" si="1"/>
        <v>46151</v>
      </c>
      <c r="G25" s="73">
        <f t="shared" si="1"/>
        <v>46182</v>
      </c>
      <c r="H25" s="73">
        <f t="shared" si="1"/>
        <v>46212</v>
      </c>
      <c r="I25" s="73">
        <f t="shared" si="1"/>
        <v>46243</v>
      </c>
      <c r="J25" s="73">
        <f t="shared" si="1"/>
        <v>46274</v>
      </c>
      <c r="K25" s="73">
        <f t="shared" si="1"/>
        <v>46304</v>
      </c>
      <c r="L25" s="73">
        <f t="shared" si="1"/>
        <v>46335</v>
      </c>
      <c r="M25" s="73">
        <f t="shared" si="1"/>
        <v>46365</v>
      </c>
    </row>
    <row r="26" spans="1:13" ht="15" customHeight="1">
      <c r="A26" s="10"/>
      <c r="B26" s="73">
        <f t="shared" si="1"/>
        <v>46032</v>
      </c>
      <c r="C26" s="73">
        <f t="shared" si="1"/>
        <v>46063</v>
      </c>
      <c r="D26" s="73">
        <f t="shared" si="1"/>
        <v>46091</v>
      </c>
      <c r="E26" s="73">
        <f t="shared" si="1"/>
        <v>46122</v>
      </c>
      <c r="F26" s="73">
        <f t="shared" si="1"/>
        <v>46152</v>
      </c>
      <c r="G26" s="73">
        <f t="shared" si="1"/>
        <v>46183</v>
      </c>
      <c r="H26" s="73">
        <f t="shared" si="1"/>
        <v>46213</v>
      </c>
      <c r="I26" s="73">
        <f t="shared" si="1"/>
        <v>46244</v>
      </c>
      <c r="J26" s="73">
        <f t="shared" si="1"/>
        <v>46275</v>
      </c>
      <c r="K26" s="73">
        <f t="shared" si="1"/>
        <v>46305</v>
      </c>
      <c r="L26" s="73">
        <f t="shared" si="1"/>
        <v>46336</v>
      </c>
      <c r="M26" s="73">
        <f t="shared" si="1"/>
        <v>46366</v>
      </c>
    </row>
    <row r="27" spans="1:13" ht="15" customHeight="1">
      <c r="A27" s="10"/>
      <c r="B27" s="73">
        <f t="shared" si="1"/>
        <v>46033</v>
      </c>
      <c r="C27" s="73">
        <f t="shared" si="1"/>
        <v>46064</v>
      </c>
      <c r="D27" s="73">
        <f t="shared" si="1"/>
        <v>46092</v>
      </c>
      <c r="E27" s="73">
        <f t="shared" si="1"/>
        <v>46123</v>
      </c>
      <c r="F27" s="73">
        <f t="shared" si="1"/>
        <v>46153</v>
      </c>
      <c r="G27" s="73">
        <f t="shared" si="1"/>
        <v>46184</v>
      </c>
      <c r="H27" s="73">
        <f t="shared" si="1"/>
        <v>46214</v>
      </c>
      <c r="I27" s="73">
        <f t="shared" si="1"/>
        <v>46245</v>
      </c>
      <c r="J27" s="73">
        <f t="shared" si="1"/>
        <v>46276</v>
      </c>
      <c r="K27" s="73">
        <f t="shared" si="1"/>
        <v>46306</v>
      </c>
      <c r="L27" s="73">
        <f t="shared" si="1"/>
        <v>46337</v>
      </c>
      <c r="M27" s="73">
        <f t="shared" si="1"/>
        <v>46367</v>
      </c>
    </row>
    <row r="28" spans="1:13" ht="15" customHeight="1">
      <c r="A28" s="10"/>
      <c r="B28" s="73">
        <f t="shared" si="1"/>
        <v>46034</v>
      </c>
      <c r="C28" s="73">
        <f t="shared" si="1"/>
        <v>46065</v>
      </c>
      <c r="D28" s="73">
        <f t="shared" si="1"/>
        <v>46093</v>
      </c>
      <c r="E28" s="73">
        <f t="shared" si="1"/>
        <v>46124</v>
      </c>
      <c r="F28" s="73">
        <f t="shared" si="1"/>
        <v>46154</v>
      </c>
      <c r="G28" s="73">
        <f t="shared" si="1"/>
        <v>46185</v>
      </c>
      <c r="H28" s="73">
        <f t="shared" si="1"/>
        <v>46215</v>
      </c>
      <c r="I28" s="73">
        <f t="shared" si="1"/>
        <v>46246</v>
      </c>
      <c r="J28" s="73">
        <f t="shared" si="1"/>
        <v>46277</v>
      </c>
      <c r="K28" s="73">
        <f t="shared" si="1"/>
        <v>46307</v>
      </c>
      <c r="L28" s="73">
        <f t="shared" si="1"/>
        <v>46338</v>
      </c>
      <c r="M28" s="73">
        <f t="shared" si="1"/>
        <v>46368</v>
      </c>
    </row>
    <row r="29" spans="1:13" ht="15" customHeight="1">
      <c r="A29" s="10"/>
      <c r="B29" s="73">
        <f t="shared" si="1"/>
        <v>46035</v>
      </c>
      <c r="C29" s="73">
        <f t="shared" si="1"/>
        <v>46066</v>
      </c>
      <c r="D29" s="73">
        <f t="shared" si="1"/>
        <v>46094</v>
      </c>
      <c r="E29" s="73">
        <f t="shared" si="1"/>
        <v>46125</v>
      </c>
      <c r="F29" s="73">
        <f t="shared" si="1"/>
        <v>46155</v>
      </c>
      <c r="G29" s="73">
        <f t="shared" si="1"/>
        <v>46186</v>
      </c>
      <c r="H29" s="73">
        <f t="shared" si="1"/>
        <v>46216</v>
      </c>
      <c r="I29" s="73">
        <f t="shared" si="1"/>
        <v>46247</v>
      </c>
      <c r="J29" s="73">
        <f t="shared" si="1"/>
        <v>46278</v>
      </c>
      <c r="K29" s="73">
        <f t="shared" si="1"/>
        <v>46308</v>
      </c>
      <c r="L29" s="73">
        <f t="shared" si="1"/>
        <v>46339</v>
      </c>
      <c r="M29" s="73">
        <f t="shared" si="1"/>
        <v>46369</v>
      </c>
    </row>
    <row r="30" spans="1:13" ht="15" customHeight="1">
      <c r="A30" s="10"/>
      <c r="B30" s="73">
        <f t="shared" si="1"/>
        <v>46036</v>
      </c>
      <c r="C30" s="73">
        <f t="shared" si="1"/>
        <v>46067</v>
      </c>
      <c r="D30" s="73">
        <f t="shared" si="1"/>
        <v>46095</v>
      </c>
      <c r="E30" s="73">
        <f t="shared" si="1"/>
        <v>46126</v>
      </c>
      <c r="F30" s="73">
        <f t="shared" si="1"/>
        <v>46156</v>
      </c>
      <c r="G30" s="73">
        <f t="shared" si="1"/>
        <v>46187</v>
      </c>
      <c r="H30" s="73">
        <f t="shared" si="1"/>
        <v>46217</v>
      </c>
      <c r="I30" s="73">
        <f t="shared" si="1"/>
        <v>46248</v>
      </c>
      <c r="J30" s="73">
        <f t="shared" si="1"/>
        <v>46279</v>
      </c>
      <c r="K30" s="73">
        <f t="shared" si="1"/>
        <v>46309</v>
      </c>
      <c r="L30" s="73">
        <f t="shared" si="1"/>
        <v>46340</v>
      </c>
      <c r="M30" s="73">
        <f t="shared" si="1"/>
        <v>46370</v>
      </c>
    </row>
    <row r="31" spans="1:13" ht="15" customHeight="1">
      <c r="A31" s="10"/>
      <c r="B31" s="73">
        <f t="shared" si="1"/>
        <v>46037</v>
      </c>
      <c r="C31" s="73">
        <f t="shared" si="1"/>
        <v>46068</v>
      </c>
      <c r="D31" s="73">
        <f t="shared" si="1"/>
        <v>46096</v>
      </c>
      <c r="E31" s="73">
        <f t="shared" si="1"/>
        <v>46127</v>
      </c>
      <c r="F31" s="73">
        <f t="shared" si="1"/>
        <v>46157</v>
      </c>
      <c r="G31" s="73">
        <f t="shared" si="1"/>
        <v>46188</v>
      </c>
      <c r="H31" s="73">
        <f t="shared" si="1"/>
        <v>46218</v>
      </c>
      <c r="I31" s="73">
        <f t="shared" si="1"/>
        <v>46249</v>
      </c>
      <c r="J31" s="73">
        <f t="shared" si="1"/>
        <v>46280</v>
      </c>
      <c r="K31" s="73">
        <f t="shared" si="1"/>
        <v>46310</v>
      </c>
      <c r="L31" s="73">
        <f t="shared" si="1"/>
        <v>46341</v>
      </c>
      <c r="M31" s="73">
        <f t="shared" si="1"/>
        <v>46371</v>
      </c>
    </row>
    <row r="32" spans="1:13" ht="15" customHeight="1">
      <c r="A32" s="10"/>
      <c r="B32" s="73">
        <f t="shared" si="1"/>
        <v>46038</v>
      </c>
      <c r="C32" s="73">
        <f t="shared" si="1"/>
        <v>46069</v>
      </c>
      <c r="D32" s="73">
        <f t="shared" si="1"/>
        <v>46097</v>
      </c>
      <c r="E32" s="73">
        <f t="shared" si="1"/>
        <v>46128</v>
      </c>
      <c r="F32" s="73">
        <f t="shared" si="1"/>
        <v>46158</v>
      </c>
      <c r="G32" s="73">
        <f t="shared" si="1"/>
        <v>46189</v>
      </c>
      <c r="H32" s="73">
        <f t="shared" si="1"/>
        <v>46219</v>
      </c>
      <c r="I32" s="73">
        <f t="shared" si="1"/>
        <v>46250</v>
      </c>
      <c r="J32" s="73">
        <f t="shared" si="1"/>
        <v>46281</v>
      </c>
      <c r="K32" s="73">
        <f t="shared" si="1"/>
        <v>46311</v>
      </c>
      <c r="L32" s="73">
        <f t="shared" si="1"/>
        <v>46342</v>
      </c>
      <c r="M32" s="73">
        <f t="shared" si="1"/>
        <v>46372</v>
      </c>
    </row>
    <row r="33" spans="1:13" ht="15" customHeight="1">
      <c r="A33" s="10"/>
      <c r="B33" s="73">
        <f t="shared" si="1"/>
        <v>46039</v>
      </c>
      <c r="C33" s="73">
        <f t="shared" si="1"/>
        <v>46070</v>
      </c>
      <c r="D33" s="73">
        <f t="shared" si="1"/>
        <v>46098</v>
      </c>
      <c r="E33" s="73">
        <f t="shared" si="1"/>
        <v>46129</v>
      </c>
      <c r="F33" s="73">
        <f t="shared" si="1"/>
        <v>46159</v>
      </c>
      <c r="G33" s="73">
        <f t="shared" si="1"/>
        <v>46190</v>
      </c>
      <c r="H33" s="73">
        <f t="shared" si="1"/>
        <v>46220</v>
      </c>
      <c r="I33" s="73">
        <f t="shared" si="1"/>
        <v>46251</v>
      </c>
      <c r="J33" s="73">
        <f t="shared" si="1"/>
        <v>46282</v>
      </c>
      <c r="K33" s="73">
        <f t="shared" si="1"/>
        <v>46312</v>
      </c>
      <c r="L33" s="73">
        <f t="shared" si="1"/>
        <v>46343</v>
      </c>
      <c r="M33" s="73">
        <f t="shared" si="1"/>
        <v>46373</v>
      </c>
    </row>
    <row r="34" spans="1:13" ht="15" customHeight="1">
      <c r="A34" s="10"/>
      <c r="B34" s="73">
        <f t="shared" si="1"/>
        <v>46040</v>
      </c>
      <c r="C34" s="73">
        <f t="shared" si="1"/>
        <v>46071</v>
      </c>
      <c r="D34" s="73">
        <f t="shared" si="1"/>
        <v>46099</v>
      </c>
      <c r="E34" s="73">
        <f t="shared" si="1"/>
        <v>46130</v>
      </c>
      <c r="F34" s="73">
        <f t="shared" si="1"/>
        <v>46160</v>
      </c>
      <c r="G34" s="73">
        <f t="shared" si="1"/>
        <v>46191</v>
      </c>
      <c r="H34" s="73">
        <f t="shared" si="1"/>
        <v>46221</v>
      </c>
      <c r="I34" s="73">
        <f t="shared" si="1"/>
        <v>46252</v>
      </c>
      <c r="J34" s="73">
        <f t="shared" si="1"/>
        <v>46283</v>
      </c>
      <c r="K34" s="73">
        <f t="shared" si="1"/>
        <v>46313</v>
      </c>
      <c r="L34" s="73">
        <f t="shared" si="1"/>
        <v>46344</v>
      </c>
      <c r="M34" s="73">
        <f t="shared" si="1"/>
        <v>46374</v>
      </c>
    </row>
    <row r="35" spans="1:13" ht="15" customHeight="1">
      <c r="A35" s="10"/>
      <c r="B35" s="73">
        <f t="shared" si="1"/>
        <v>46041</v>
      </c>
      <c r="C35" s="73">
        <f t="shared" si="1"/>
        <v>46072</v>
      </c>
      <c r="D35" s="73">
        <f t="shared" si="1"/>
        <v>46100</v>
      </c>
      <c r="E35" s="73">
        <f t="shared" si="1"/>
        <v>46131</v>
      </c>
      <c r="F35" s="73">
        <f t="shared" si="1"/>
        <v>46161</v>
      </c>
      <c r="G35" s="73">
        <f t="shared" si="1"/>
        <v>46192</v>
      </c>
      <c r="H35" s="73">
        <f t="shared" si="1"/>
        <v>46222</v>
      </c>
      <c r="I35" s="73">
        <f t="shared" si="1"/>
        <v>46253</v>
      </c>
      <c r="J35" s="73">
        <f t="shared" si="1"/>
        <v>46284</v>
      </c>
      <c r="K35" s="73">
        <f t="shared" si="1"/>
        <v>46314</v>
      </c>
      <c r="L35" s="73">
        <f t="shared" si="1"/>
        <v>46345</v>
      </c>
      <c r="M35" s="73">
        <f t="shared" si="1"/>
        <v>46375</v>
      </c>
    </row>
    <row r="36" spans="1:13" ht="15" customHeight="1">
      <c r="A36" s="10"/>
      <c r="B36" s="73">
        <f t="shared" si="1"/>
        <v>46042</v>
      </c>
      <c r="C36" s="73">
        <f t="shared" si="1"/>
        <v>46073</v>
      </c>
      <c r="D36" s="73">
        <f t="shared" si="1"/>
        <v>46101</v>
      </c>
      <c r="E36" s="73">
        <f t="shared" si="1"/>
        <v>46132</v>
      </c>
      <c r="F36" s="73">
        <f t="shared" si="1"/>
        <v>46162</v>
      </c>
      <c r="G36" s="73">
        <f t="shared" si="1"/>
        <v>46193</v>
      </c>
      <c r="H36" s="73">
        <f t="shared" si="1"/>
        <v>46223</v>
      </c>
      <c r="I36" s="73">
        <f t="shared" si="1"/>
        <v>46254</v>
      </c>
      <c r="J36" s="73">
        <f t="shared" si="1"/>
        <v>46285</v>
      </c>
      <c r="K36" s="73">
        <f t="shared" si="1"/>
        <v>46315</v>
      </c>
      <c r="L36" s="73">
        <f t="shared" si="1"/>
        <v>46346</v>
      </c>
      <c r="M36" s="73">
        <f t="shared" si="1"/>
        <v>46376</v>
      </c>
    </row>
    <row r="37" spans="1:13" ht="15" customHeight="1">
      <c r="A37" s="10"/>
      <c r="B37" s="73">
        <f t="shared" si="1"/>
        <v>46043</v>
      </c>
      <c r="C37" s="73">
        <f t="shared" si="1"/>
        <v>46074</v>
      </c>
      <c r="D37" s="73">
        <f t="shared" si="1"/>
        <v>46102</v>
      </c>
      <c r="E37" s="73">
        <f t="shared" si="1"/>
        <v>46133</v>
      </c>
      <c r="F37" s="73">
        <f t="shared" si="1"/>
        <v>46163</v>
      </c>
      <c r="G37" s="73">
        <f t="shared" si="1"/>
        <v>46194</v>
      </c>
      <c r="H37" s="73">
        <f t="shared" si="1"/>
        <v>46224</v>
      </c>
      <c r="I37" s="73">
        <f t="shared" si="1"/>
        <v>46255</v>
      </c>
      <c r="J37" s="73">
        <f t="shared" si="1"/>
        <v>46286</v>
      </c>
      <c r="K37" s="73">
        <f t="shared" ref="D37:M47" si="2">_xlfn.LET(
  _xlpm.år,$A$17,
  _xlpm.månad,COLUMN()-COLUMN($B$17)+1,
  _xlpm.dag,ROW()-ROW($B$17)+1,
  IF(_xlpm.dag&lt;=DAY(EOMONTH(DATE(_xlpm.år,_xlpm.månad,1),0)),
     DATE(_xlpm.år,_xlpm.månad,_xlpm.dag),
     ""
  )
)</f>
        <v>46316</v>
      </c>
      <c r="L37" s="73">
        <f t="shared" si="2"/>
        <v>46347</v>
      </c>
      <c r="M37" s="73">
        <f t="shared" si="2"/>
        <v>46377</v>
      </c>
    </row>
    <row r="38" spans="1:13" ht="15" customHeight="1">
      <c r="A38" s="10"/>
      <c r="B38" s="73">
        <f t="shared" si="1"/>
        <v>46044</v>
      </c>
      <c r="C38" s="73">
        <f t="shared" si="1"/>
        <v>46075</v>
      </c>
      <c r="D38" s="73">
        <f t="shared" si="2"/>
        <v>46103</v>
      </c>
      <c r="E38" s="73">
        <f t="shared" si="2"/>
        <v>46134</v>
      </c>
      <c r="F38" s="73">
        <f t="shared" si="2"/>
        <v>46164</v>
      </c>
      <c r="G38" s="73">
        <f t="shared" si="2"/>
        <v>46195</v>
      </c>
      <c r="H38" s="73">
        <f t="shared" si="2"/>
        <v>46225</v>
      </c>
      <c r="I38" s="73">
        <f t="shared" si="2"/>
        <v>46256</v>
      </c>
      <c r="J38" s="73">
        <f t="shared" si="2"/>
        <v>46287</v>
      </c>
      <c r="K38" s="73">
        <f t="shared" si="2"/>
        <v>46317</v>
      </c>
      <c r="L38" s="73">
        <f t="shared" si="2"/>
        <v>46348</v>
      </c>
      <c r="M38" s="73">
        <f t="shared" si="2"/>
        <v>46378</v>
      </c>
    </row>
    <row r="39" spans="1:13" ht="15" customHeight="1">
      <c r="A39" s="10"/>
      <c r="B39" s="73">
        <f t="shared" si="1"/>
        <v>46045</v>
      </c>
      <c r="C39" s="73">
        <f t="shared" si="1"/>
        <v>46076</v>
      </c>
      <c r="D39" s="73">
        <f t="shared" si="2"/>
        <v>46104</v>
      </c>
      <c r="E39" s="73">
        <f t="shared" si="2"/>
        <v>46135</v>
      </c>
      <c r="F39" s="73">
        <f t="shared" si="2"/>
        <v>46165</v>
      </c>
      <c r="G39" s="73">
        <f t="shared" si="2"/>
        <v>46196</v>
      </c>
      <c r="H39" s="73">
        <f t="shared" si="2"/>
        <v>46226</v>
      </c>
      <c r="I39" s="73">
        <f t="shared" si="2"/>
        <v>46257</v>
      </c>
      <c r="J39" s="73">
        <f t="shared" si="2"/>
        <v>46288</v>
      </c>
      <c r="K39" s="73">
        <f t="shared" si="2"/>
        <v>46318</v>
      </c>
      <c r="L39" s="73">
        <f t="shared" si="2"/>
        <v>46349</v>
      </c>
      <c r="M39" s="73">
        <f t="shared" si="2"/>
        <v>46379</v>
      </c>
    </row>
    <row r="40" spans="1:13" ht="15" customHeight="1">
      <c r="A40" s="10"/>
      <c r="B40" s="73">
        <f t="shared" si="1"/>
        <v>46046</v>
      </c>
      <c r="C40" s="73">
        <f t="shared" si="1"/>
        <v>46077</v>
      </c>
      <c r="D40" s="73">
        <f t="shared" si="2"/>
        <v>46105</v>
      </c>
      <c r="E40" s="73">
        <f t="shared" si="2"/>
        <v>46136</v>
      </c>
      <c r="F40" s="73">
        <f t="shared" si="2"/>
        <v>46166</v>
      </c>
      <c r="G40" s="73">
        <f t="shared" si="2"/>
        <v>46197</v>
      </c>
      <c r="H40" s="73">
        <f t="shared" si="2"/>
        <v>46227</v>
      </c>
      <c r="I40" s="73">
        <f t="shared" si="2"/>
        <v>46258</v>
      </c>
      <c r="J40" s="73">
        <f t="shared" si="2"/>
        <v>46289</v>
      </c>
      <c r="K40" s="73">
        <f t="shared" si="2"/>
        <v>46319</v>
      </c>
      <c r="L40" s="73">
        <f t="shared" si="2"/>
        <v>46350</v>
      </c>
      <c r="M40" s="73">
        <f t="shared" si="2"/>
        <v>46380</v>
      </c>
    </row>
    <row r="41" spans="1:13" ht="15" customHeight="1">
      <c r="A41" s="10"/>
      <c r="B41" s="73">
        <f t="shared" si="1"/>
        <v>46047</v>
      </c>
      <c r="C41" s="73">
        <f t="shared" si="1"/>
        <v>46078</v>
      </c>
      <c r="D41" s="73">
        <f t="shared" si="2"/>
        <v>46106</v>
      </c>
      <c r="E41" s="73">
        <f t="shared" si="2"/>
        <v>46137</v>
      </c>
      <c r="F41" s="73">
        <f t="shared" si="2"/>
        <v>46167</v>
      </c>
      <c r="G41" s="73">
        <f t="shared" si="2"/>
        <v>46198</v>
      </c>
      <c r="H41" s="73">
        <f t="shared" si="2"/>
        <v>46228</v>
      </c>
      <c r="I41" s="73">
        <f t="shared" si="2"/>
        <v>46259</v>
      </c>
      <c r="J41" s="73">
        <f t="shared" si="2"/>
        <v>46290</v>
      </c>
      <c r="K41" s="73">
        <f t="shared" si="2"/>
        <v>46320</v>
      </c>
      <c r="L41" s="73">
        <f t="shared" si="2"/>
        <v>46351</v>
      </c>
      <c r="M41" s="73">
        <f t="shared" si="2"/>
        <v>46381</v>
      </c>
    </row>
    <row r="42" spans="1:13" ht="15" customHeight="1">
      <c r="A42" s="10"/>
      <c r="B42" s="73">
        <f t="shared" si="1"/>
        <v>46048</v>
      </c>
      <c r="C42" s="73">
        <f t="shared" si="1"/>
        <v>46079</v>
      </c>
      <c r="D42" s="73">
        <f t="shared" si="2"/>
        <v>46107</v>
      </c>
      <c r="E42" s="73">
        <f t="shared" si="2"/>
        <v>46138</v>
      </c>
      <c r="F42" s="73">
        <f t="shared" si="2"/>
        <v>46168</v>
      </c>
      <c r="G42" s="73">
        <f t="shared" si="2"/>
        <v>46199</v>
      </c>
      <c r="H42" s="73">
        <f t="shared" si="2"/>
        <v>46229</v>
      </c>
      <c r="I42" s="73">
        <f t="shared" si="2"/>
        <v>46260</v>
      </c>
      <c r="J42" s="73">
        <f t="shared" si="2"/>
        <v>46291</v>
      </c>
      <c r="K42" s="73">
        <f t="shared" si="2"/>
        <v>46321</v>
      </c>
      <c r="L42" s="73">
        <f t="shared" si="2"/>
        <v>46352</v>
      </c>
      <c r="M42" s="73">
        <f t="shared" si="2"/>
        <v>46382</v>
      </c>
    </row>
    <row r="43" spans="1:13" ht="15" customHeight="1">
      <c r="A43" s="10"/>
      <c r="B43" s="73">
        <f t="shared" si="1"/>
        <v>46049</v>
      </c>
      <c r="C43" s="73">
        <f t="shared" si="1"/>
        <v>46080</v>
      </c>
      <c r="D43" s="73">
        <f t="shared" si="2"/>
        <v>46108</v>
      </c>
      <c r="E43" s="73">
        <f t="shared" si="2"/>
        <v>46139</v>
      </c>
      <c r="F43" s="73">
        <f t="shared" si="2"/>
        <v>46169</v>
      </c>
      <c r="G43" s="73">
        <f t="shared" si="2"/>
        <v>46200</v>
      </c>
      <c r="H43" s="73">
        <f t="shared" si="2"/>
        <v>46230</v>
      </c>
      <c r="I43" s="73">
        <f t="shared" si="2"/>
        <v>46261</v>
      </c>
      <c r="J43" s="73">
        <f t="shared" si="2"/>
        <v>46292</v>
      </c>
      <c r="K43" s="73">
        <f t="shared" si="2"/>
        <v>46322</v>
      </c>
      <c r="L43" s="73">
        <f t="shared" si="2"/>
        <v>46353</v>
      </c>
      <c r="M43" s="73">
        <f t="shared" si="2"/>
        <v>46383</v>
      </c>
    </row>
    <row r="44" spans="1:13" ht="15" customHeight="1">
      <c r="A44" s="10"/>
      <c r="B44" s="73">
        <f t="shared" si="1"/>
        <v>46050</v>
      </c>
      <c r="C44" s="73">
        <f t="shared" si="1"/>
        <v>46081</v>
      </c>
      <c r="D44" s="73">
        <f t="shared" si="2"/>
        <v>46109</v>
      </c>
      <c r="E44" s="73">
        <f t="shared" si="2"/>
        <v>46140</v>
      </c>
      <c r="F44" s="73">
        <f t="shared" si="2"/>
        <v>46170</v>
      </c>
      <c r="G44" s="73">
        <f t="shared" si="2"/>
        <v>46201</v>
      </c>
      <c r="H44" s="73">
        <f t="shared" si="2"/>
        <v>46231</v>
      </c>
      <c r="I44" s="73">
        <f t="shared" si="2"/>
        <v>46262</v>
      </c>
      <c r="J44" s="73">
        <f t="shared" si="2"/>
        <v>46293</v>
      </c>
      <c r="K44" s="73">
        <f t="shared" si="2"/>
        <v>46323</v>
      </c>
      <c r="L44" s="73">
        <f t="shared" si="2"/>
        <v>46354</v>
      </c>
      <c r="M44" s="73">
        <f t="shared" si="2"/>
        <v>46384</v>
      </c>
    </row>
    <row r="45" spans="1:13" ht="15" customHeight="1">
      <c r="A45" s="10"/>
      <c r="B45" s="73">
        <f t="shared" si="1"/>
        <v>46051</v>
      </c>
      <c r="C45" s="73" t="str">
        <f t="shared" si="1"/>
        <v/>
      </c>
      <c r="D45" s="73">
        <f t="shared" si="2"/>
        <v>46110</v>
      </c>
      <c r="E45" s="73">
        <f t="shared" si="2"/>
        <v>46141</v>
      </c>
      <c r="F45" s="73">
        <f t="shared" si="2"/>
        <v>46171</v>
      </c>
      <c r="G45" s="73">
        <f t="shared" si="2"/>
        <v>46202</v>
      </c>
      <c r="H45" s="73">
        <f t="shared" si="2"/>
        <v>46232</v>
      </c>
      <c r="I45" s="73">
        <f t="shared" si="2"/>
        <v>46263</v>
      </c>
      <c r="J45" s="73">
        <f t="shared" si="2"/>
        <v>46294</v>
      </c>
      <c r="K45" s="73">
        <f t="shared" si="2"/>
        <v>46324</v>
      </c>
      <c r="L45" s="73">
        <f t="shared" si="2"/>
        <v>46355</v>
      </c>
      <c r="M45" s="73">
        <f t="shared" si="2"/>
        <v>46385</v>
      </c>
    </row>
    <row r="46" spans="1:13" ht="15" customHeight="1">
      <c r="A46" s="10"/>
      <c r="B46" s="73">
        <f t="shared" si="1"/>
        <v>46052</v>
      </c>
      <c r="C46" s="73" t="str">
        <f t="shared" si="1"/>
        <v/>
      </c>
      <c r="D46" s="73">
        <f t="shared" si="2"/>
        <v>46111</v>
      </c>
      <c r="E46" s="73">
        <f t="shared" si="2"/>
        <v>46142</v>
      </c>
      <c r="F46" s="73">
        <f t="shared" si="2"/>
        <v>46172</v>
      </c>
      <c r="G46" s="73">
        <f t="shared" si="2"/>
        <v>46203</v>
      </c>
      <c r="H46" s="73">
        <f t="shared" si="2"/>
        <v>46233</v>
      </c>
      <c r="I46" s="73">
        <f t="shared" si="2"/>
        <v>46264</v>
      </c>
      <c r="J46" s="73">
        <f t="shared" si="2"/>
        <v>46295</v>
      </c>
      <c r="K46" s="73">
        <f t="shared" si="2"/>
        <v>46325</v>
      </c>
      <c r="L46" s="73">
        <f t="shared" si="2"/>
        <v>46356</v>
      </c>
      <c r="M46" s="73">
        <f t="shared" si="2"/>
        <v>46386</v>
      </c>
    </row>
    <row r="47" spans="1:13" ht="15" customHeight="1">
      <c r="A47" s="10"/>
      <c r="B47" s="73">
        <f>_xlfn.LET(
  _xlpm.år,$A$17,
  _xlpm.månad,COLUMN()-COLUMN($B$17)+1,
  _xlpm.dag,ROW()-ROW($B$17)+1,
  IF(_xlpm.dag&lt;=DAY(EOMONTH(DATE(_xlpm.år,_xlpm.månad,1),0)),
     DATE(_xlpm.år,_xlpm.månad,_xlpm.dag),
     ""
  )
)</f>
        <v>46053</v>
      </c>
      <c r="C47" s="73" t="str">
        <f t="shared" ref="B47:M48" si="3">IF(ROW()-15&lt;=DAY(EOMONTH(DATE($A$17,COLUMN()-1,1),0)),DATE($A$17,COLUMN()-1,ROW()-15),"")</f>
        <v/>
      </c>
      <c r="D47" s="73">
        <f t="shared" si="2"/>
        <v>46112</v>
      </c>
      <c r="E47" s="73" t="str">
        <f t="shared" si="2"/>
        <v/>
      </c>
      <c r="F47" s="73">
        <f t="shared" si="2"/>
        <v>46173</v>
      </c>
      <c r="G47" s="73" t="str">
        <f t="shared" si="2"/>
        <v/>
      </c>
      <c r="H47" s="73">
        <f t="shared" si="2"/>
        <v>46234</v>
      </c>
      <c r="I47" s="73">
        <f t="shared" si="2"/>
        <v>46265</v>
      </c>
      <c r="J47" s="73" t="str">
        <f t="shared" si="2"/>
        <v/>
      </c>
      <c r="K47" s="73">
        <f t="shared" si="2"/>
        <v>46326</v>
      </c>
      <c r="L47" s="73" t="str">
        <f t="shared" si="2"/>
        <v/>
      </c>
      <c r="M47" s="73">
        <f t="shared" si="2"/>
        <v>46387</v>
      </c>
    </row>
    <row r="48" spans="1:13" ht="15" customHeight="1">
      <c r="A48" s="10"/>
      <c r="B48" s="73" t="str">
        <f t="shared" si="3"/>
        <v/>
      </c>
      <c r="C48" s="73" t="str">
        <f t="shared" si="3"/>
        <v/>
      </c>
      <c r="D48" s="73" t="str">
        <f t="shared" si="3"/>
        <v/>
      </c>
      <c r="E48" s="73" t="str">
        <f t="shared" si="3"/>
        <v/>
      </c>
      <c r="F48" s="73" t="str">
        <f t="shared" si="3"/>
        <v/>
      </c>
      <c r="G48" s="73" t="str">
        <f t="shared" si="3"/>
        <v/>
      </c>
      <c r="H48" s="73" t="str">
        <f t="shared" si="3"/>
        <v/>
      </c>
      <c r="I48" s="73" t="str">
        <f t="shared" si="3"/>
        <v/>
      </c>
      <c r="J48" s="73" t="str">
        <f t="shared" si="3"/>
        <v/>
      </c>
      <c r="K48" s="73" t="str">
        <f t="shared" si="3"/>
        <v/>
      </c>
      <c r="L48" s="73" t="str">
        <f t="shared" si="3"/>
        <v/>
      </c>
      <c r="M48" s="73" t="str">
        <f t="shared" si="3"/>
        <v/>
      </c>
    </row>
    <row r="49" ht="15" customHeight="1"/>
  </sheetData>
  <sheetProtection sheet="1" objects="1" scenarios="1"/>
  <mergeCells count="2">
    <mergeCell ref="K3:K5"/>
    <mergeCell ref="A14:B14"/>
  </mergeCells>
  <hyperlinks>
    <hyperlink ref="A14" location="'Startsidan'!A1" display="Tillbaka till startsidan"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workbookViewId="0">
      <selection activeCell="E3" sqref="E3"/>
    </sheetView>
  </sheetViews>
  <sheetFormatPr defaultColWidth="8.77734375" defaultRowHeight="13.2"/>
  <cols>
    <col min="1" max="1" width="37.44140625" style="1" customWidth="1"/>
    <col min="2" max="5" width="30.44140625" style="1" customWidth="1"/>
    <col min="6" max="8" width="15.5546875" style="1" customWidth="1"/>
    <col min="9" max="9" width="20.21875" style="1" customWidth="1"/>
    <col min="10" max="13" width="8.77734375" style="1" customWidth="1"/>
    <col min="14" max="16384" width="8.77734375" style="1"/>
  </cols>
  <sheetData>
    <row r="1" spans="1:9" ht="29.55" customHeight="1">
      <c r="A1" s="137" t="s">
        <v>89</v>
      </c>
      <c r="B1" s="138"/>
      <c r="C1" s="138"/>
      <c r="D1" s="138"/>
      <c r="E1" s="138"/>
      <c r="F1" s="125"/>
      <c r="G1" s="125"/>
      <c r="H1" s="125"/>
      <c r="I1" s="125"/>
    </row>
    <row r="2" spans="1:9" ht="18.149999999999999" customHeight="1">
      <c r="A2" s="83" t="s">
        <v>90</v>
      </c>
      <c r="B2" s="83" t="s">
        <v>91</v>
      </c>
      <c r="C2" s="83" t="s">
        <v>92</v>
      </c>
      <c r="D2" s="82" t="s">
        <v>93</v>
      </c>
      <c r="E2" s="82" t="s">
        <v>94</v>
      </c>
    </row>
    <row r="3" spans="1:9" ht="18.149999999999999" customHeight="1">
      <c r="A3" s="89" t="s">
        <v>76</v>
      </c>
      <c r="B3" s="84">
        <f>Jan!C4</f>
        <v>0</v>
      </c>
      <c r="C3" s="84">
        <f>Jan!C5</f>
        <v>0</v>
      </c>
      <c r="D3" s="85">
        <f>Jan!C6</f>
        <v>0</v>
      </c>
      <c r="E3" s="85">
        <f>Jan!C4-Jan!C5-Jan!C6</f>
        <v>0</v>
      </c>
    </row>
    <row r="4" spans="1:9" ht="18.149999999999999" customHeight="1">
      <c r="A4" s="90" t="s">
        <v>77</v>
      </c>
      <c r="B4" s="86">
        <f>Feb!C4</f>
        <v>0</v>
      </c>
      <c r="C4" s="86">
        <f>Feb!C5</f>
        <v>0</v>
      </c>
      <c r="D4" s="85">
        <f>Feb!C6</f>
        <v>0</v>
      </c>
      <c r="E4" s="85">
        <f>Feb!C4-Feb!C5-Feb!C6</f>
        <v>0</v>
      </c>
    </row>
    <row r="5" spans="1:9" ht="18.149999999999999" customHeight="1">
      <c r="A5" s="90" t="s">
        <v>78</v>
      </c>
      <c r="B5" s="86">
        <f>Mar!C4</f>
        <v>0</v>
      </c>
      <c r="C5" s="86">
        <f>Mar!C5</f>
        <v>0</v>
      </c>
      <c r="D5" s="85">
        <f>Mar!C6</f>
        <v>0</v>
      </c>
      <c r="E5" s="85">
        <f>Mar!C4-Mar!C5-Mar!C6</f>
        <v>0</v>
      </c>
    </row>
    <row r="6" spans="1:9" ht="18.149999999999999" customHeight="1">
      <c r="A6" s="91" t="s">
        <v>79</v>
      </c>
      <c r="B6" s="85">
        <f>Apr!C4</f>
        <v>0</v>
      </c>
      <c r="C6" s="85">
        <f>Apr!C5</f>
        <v>0</v>
      </c>
      <c r="D6" s="85">
        <f>Apr!C6</f>
        <v>0</v>
      </c>
      <c r="E6" s="85">
        <f>Apr!C4-Apr!C5-Apr!C6</f>
        <v>0</v>
      </c>
    </row>
    <row r="7" spans="1:9" ht="18.149999999999999" customHeight="1">
      <c r="A7" s="91" t="s">
        <v>80</v>
      </c>
      <c r="B7" s="85">
        <f>Maj!C4</f>
        <v>0</v>
      </c>
      <c r="C7" s="85">
        <f>Maj!C5</f>
        <v>0</v>
      </c>
      <c r="D7" s="85">
        <f>Maj!C6</f>
        <v>0</v>
      </c>
      <c r="E7" s="85">
        <f>Maj!C4-Maj!C5-Maj!C6</f>
        <v>0</v>
      </c>
    </row>
    <row r="8" spans="1:9" ht="18.149999999999999" customHeight="1">
      <c r="A8" s="91" t="s">
        <v>81</v>
      </c>
      <c r="B8" s="85">
        <f>Jun!C4</f>
        <v>0</v>
      </c>
      <c r="C8" s="85">
        <f>Jun!C5</f>
        <v>0</v>
      </c>
      <c r="D8" s="85">
        <f>Jun!C6</f>
        <v>0</v>
      </c>
      <c r="E8" s="85">
        <f>Jun!C4-Jun!C5-Jun!C6</f>
        <v>0</v>
      </c>
    </row>
    <row r="9" spans="1:9" ht="18.149999999999999" customHeight="1">
      <c r="A9" s="91" t="s">
        <v>82</v>
      </c>
      <c r="B9" s="85">
        <f>Jul!C4</f>
        <v>0</v>
      </c>
      <c r="C9" s="85">
        <f>Jul!C5</f>
        <v>0</v>
      </c>
      <c r="D9" s="85">
        <f>Jul!C6</f>
        <v>0</v>
      </c>
      <c r="E9" s="85">
        <f>Jul!C4-Jul!C5-Jul!C6</f>
        <v>0</v>
      </c>
    </row>
    <row r="10" spans="1:9" ht="18.149999999999999" customHeight="1">
      <c r="A10" s="91" t="s">
        <v>83</v>
      </c>
      <c r="B10" s="85">
        <f>Aug!C4</f>
        <v>0</v>
      </c>
      <c r="C10" s="85">
        <f>Aug!C5</f>
        <v>0</v>
      </c>
      <c r="D10" s="85">
        <f>Aug!C6</f>
        <v>0</v>
      </c>
      <c r="E10" s="85">
        <f>Aug!C4-Aug!C5-Aug!C6</f>
        <v>0</v>
      </c>
    </row>
    <row r="11" spans="1:9" ht="18.149999999999999" customHeight="1">
      <c r="A11" s="91" t="s">
        <v>84</v>
      </c>
      <c r="B11" s="85">
        <f>Sept!C4</f>
        <v>0</v>
      </c>
      <c r="C11" s="85">
        <f>Sept!C5</f>
        <v>0</v>
      </c>
      <c r="D11" s="85">
        <f>Sept!C6</f>
        <v>0</v>
      </c>
      <c r="E11" s="85">
        <f>Sept!C4-Sept!C5-Sept!C6</f>
        <v>0</v>
      </c>
    </row>
    <row r="12" spans="1:9" ht="18.149999999999999" customHeight="1">
      <c r="A12" s="91" t="s">
        <v>85</v>
      </c>
      <c r="B12" s="85">
        <f>'Okt '!C4</f>
        <v>0</v>
      </c>
      <c r="C12" s="85">
        <f>'Okt '!C5</f>
        <v>0</v>
      </c>
      <c r="D12" s="85">
        <f>'Okt '!C6</f>
        <v>0</v>
      </c>
      <c r="E12" s="85">
        <f>'Okt '!C4-'Okt '!C5-'Okt '!C6</f>
        <v>0</v>
      </c>
    </row>
    <row r="13" spans="1:9" ht="18.149999999999999" customHeight="1">
      <c r="A13" s="91" t="s">
        <v>86</v>
      </c>
      <c r="B13" s="85">
        <f>Nov!C4</f>
        <v>0</v>
      </c>
      <c r="C13" s="85">
        <f>Nov!C5</f>
        <v>0</v>
      </c>
      <c r="D13" s="85">
        <f>Nov!C6</f>
        <v>0</v>
      </c>
      <c r="E13" s="85">
        <f>Nov!C4-Nov!C5-Nov!C6</f>
        <v>0</v>
      </c>
    </row>
    <row r="14" spans="1:9" ht="18.149999999999999" customHeight="1">
      <c r="A14" s="91" t="s">
        <v>87</v>
      </c>
      <c r="B14" s="85">
        <f>Dec!C4</f>
        <v>0</v>
      </c>
      <c r="C14" s="85">
        <f>Dec!C5</f>
        <v>0</v>
      </c>
      <c r="D14" s="85">
        <f>Dec!C6</f>
        <v>0</v>
      </c>
      <c r="E14" s="85">
        <f>Dec!C4-Dec!C5-Dec!C6</f>
        <v>0</v>
      </c>
    </row>
    <row r="15" spans="1:9" ht="18.149999999999999" customHeight="1">
      <c r="A15" s="91" t="s">
        <v>95</v>
      </c>
      <c r="B15" s="85">
        <f>SUM(B3:B14)</f>
        <v>0</v>
      </c>
      <c r="C15" s="85">
        <f>SUM(C3:C14)</f>
        <v>0</v>
      </c>
      <c r="D15" s="85">
        <f>SUM(D3:D14)</f>
        <v>0</v>
      </c>
      <c r="E15" s="85">
        <f>SUM(E3:E14)</f>
        <v>0</v>
      </c>
    </row>
    <row r="16" spans="1:9" ht="18.149999999999999" customHeight="1">
      <c r="A16" s="4"/>
      <c r="B16" s="87"/>
      <c r="C16" s="87"/>
      <c r="D16" s="87"/>
      <c r="E16" s="87"/>
    </row>
    <row r="17" spans="1:5" ht="18.149999999999999" customHeight="1">
      <c r="A17" s="91" t="s">
        <v>96</v>
      </c>
      <c r="B17" s="88"/>
      <c r="C17" s="88"/>
      <c r="D17" s="88"/>
      <c r="E17" s="88"/>
    </row>
    <row r="18" spans="1:5" ht="18.149999999999999" customHeight="1">
      <c r="A18" s="91" t="s">
        <v>97</v>
      </c>
      <c r="B18" s="85">
        <f>B15</f>
        <v>0</v>
      </c>
      <c r="C18" s="88"/>
      <c r="D18" s="88"/>
      <c r="E18" s="88"/>
    </row>
    <row r="19" spans="1:5" ht="18.149999999999999" customHeight="1">
      <c r="A19" s="91" t="s">
        <v>98</v>
      </c>
      <c r="B19" s="85">
        <f>C15</f>
        <v>0</v>
      </c>
      <c r="C19" s="88"/>
      <c r="D19" s="88"/>
      <c r="E19" s="88"/>
    </row>
    <row r="20" spans="1:5" ht="18.149999999999999" customHeight="1">
      <c r="A20" s="91" t="s">
        <v>99</v>
      </c>
      <c r="B20" s="85">
        <f>D15</f>
        <v>0</v>
      </c>
      <c r="C20" s="88"/>
      <c r="D20" s="88"/>
      <c r="E20" s="88"/>
    </row>
    <row r="21" spans="1:5" ht="18.149999999999999" customHeight="1">
      <c r="A21" s="91" t="s">
        <v>100</v>
      </c>
      <c r="B21" s="85">
        <f>E15</f>
        <v>0</v>
      </c>
      <c r="C21" s="88"/>
      <c r="D21" s="88"/>
      <c r="E21" s="88"/>
    </row>
    <row r="22" spans="1:5" ht="18.149999999999999" customHeight="1">
      <c r="A22" s="91"/>
      <c r="B22" s="88"/>
      <c r="C22" s="88"/>
      <c r="D22" s="88"/>
      <c r="E22" s="88"/>
    </row>
    <row r="23" spans="1:5" ht="18.149999999999999" customHeight="1">
      <c r="A23" s="91" t="s">
        <v>49</v>
      </c>
      <c r="B23" s="88"/>
      <c r="C23" s="88"/>
      <c r="D23" s="88"/>
      <c r="E23" s="88"/>
    </row>
    <row r="24" spans="1:5" ht="18.149999999999999" customHeight="1">
      <c r="A24" s="91" t="s">
        <v>101</v>
      </c>
      <c r="B24" s="85" t="str">
        <f>INDEX(A3:A14, MATCH(MAX(C3:C14), C3:C14, 0))</f>
        <v>Januari</v>
      </c>
      <c r="C24" s="88">
        <f>MAX(C3:C14)</f>
        <v>0</v>
      </c>
      <c r="D24" s="88"/>
      <c r="E24" s="88"/>
    </row>
    <row r="25" spans="1:5" ht="18.149999999999999" customHeight="1">
      <c r="A25" s="91" t="s">
        <v>102</v>
      </c>
      <c r="B25" s="85">
        <f>AVERAGE(C3:C14)</f>
        <v>0</v>
      </c>
      <c r="C25" s="88"/>
      <c r="D25" s="88"/>
      <c r="E25" s="88"/>
    </row>
    <row r="26" spans="1:5" ht="18.149999999999999" customHeight="1">
      <c r="A26" s="91" t="s">
        <v>103</v>
      </c>
      <c r="B26" s="85">
        <f>AVERAGE(B3:B14)</f>
        <v>0</v>
      </c>
      <c r="C26" s="88"/>
      <c r="D26" s="88"/>
      <c r="E26" s="88"/>
    </row>
    <row r="27" spans="1:5" ht="18.149999999999999" customHeight="1">
      <c r="A27" s="91"/>
      <c r="B27" s="85"/>
      <c r="C27" s="88"/>
      <c r="D27" s="88"/>
      <c r="E27" s="88"/>
    </row>
    <row r="28" spans="1:5" ht="18.149999999999999" customHeight="1">
      <c r="A28" s="91" t="s">
        <v>18</v>
      </c>
      <c r="B28" s="85"/>
      <c r="C28" s="88"/>
      <c r="D28" s="88"/>
      <c r="E28" s="88"/>
    </row>
    <row r="29" spans="1:5" ht="15.6" customHeight="1">
      <c r="A29" s="91" t="s">
        <v>26</v>
      </c>
      <c r="B29" s="85">
        <f>SUMIFS(Jan!$C$31:$C$36,Jan!$A$31:$A$36,$A29)+SUMIFS(Feb!$C$30:$C$34,Feb!$A$30:$A$34,$A29)+SUMIFS(Mar!$C$30:$C$34,Mar!$A$30:$A$34,$A29)+SUMIFS(Apr!$C$30:$C$34,Apr!$A$30:$A$34,$A29)+SUMIFS(Maj!$C$30:$C$34,Maj!$A$30:$A$34,$A29)+SUMIFS(Jun!$C$30:$C$34,Jun!$A$30:$A$34,$A29)+SUMIFS(Jul!$C$30:$C$34,Jul!$A$30:$A$34,$A29)+SUMIFS(Aug!$C$30:$C$34,Aug!$A$30:$A$34,$A29)+SUMIFS(Sept!$C$30:$C$34,Sept!$A$30:$A$34,$A29)+SUMIFS('Okt '!$C$30:$C$34,'Okt '!$A$30:$A$34,$A29)+SUMIFS(Nov!$C$30:$C$34,Nov!$A$30:$A$34,$A29)+SUMIFS(Dec!$C$30:$C$34,Dec!$A$30:$A$34,$A29)</f>
        <v>0</v>
      </c>
      <c r="C29" s="88"/>
      <c r="D29" s="88"/>
      <c r="E29" s="88"/>
    </row>
    <row r="30" spans="1:5" ht="15.6" customHeight="1">
      <c r="A30" s="91" t="s">
        <v>34</v>
      </c>
      <c r="B30" s="85">
        <f>SUMIFS(Jan!$C$31:$C$36,Jan!$A$31:$A$36,$A30)+SUMIFS(Feb!$C$30:$C$34,Feb!$A$30:$A$34,$A30)+SUMIFS(Mar!$C$30:$C$34,Mar!$A$30:$A$34,$A30)+SUMIFS(Apr!$C$30:$C$34,Apr!$A$30:$A$34,$A30)+SUMIFS(Maj!$C$30:$C$34,Maj!$A$30:$A$34,$A30)+SUMIFS(Jun!$C$30:$C$34,Jun!$A$30:$A$34,$A30)+SUMIFS(Jul!$C$30:$C$34,Jul!$A$30:$A$34,$A30)+SUMIFS(Aug!$C$30:$C$34,Aug!$A$30:$A$34,$A30)+SUMIFS(Sept!$C$30:$C$34,Sept!$A$30:$A$34,$A30)+SUMIFS('Okt '!$C$30:$C$34,'Okt '!$A$30:$A$34,$A30)+SUMIFS(Nov!$C$30:$C$34,Nov!$A$30:$A$34,$A30)+SUMIFS(Dec!$C$30:$C$34,Dec!$A$30:$A$34,$A30)</f>
        <v>0</v>
      </c>
      <c r="C30" s="88"/>
      <c r="D30" s="88"/>
      <c r="E30" s="88"/>
    </row>
    <row r="31" spans="1:5" ht="15.6" customHeight="1">
      <c r="A31" s="91" t="s">
        <v>42</v>
      </c>
      <c r="B31" s="85">
        <f>SUMIFS(Jan!$C$31:$C$36,Jan!$A$31:$A$36,$A31)+SUMIFS(Feb!$C$30:$C$34,Feb!$A$30:$A$34,$A31)+SUMIFS(Mar!$C$30:$C$34,Mar!$A$30:$A$34,$A31)+SUMIFS(Apr!$C$30:$C$34,Apr!$A$30:$A$34,$A31)+SUMIFS(Maj!$C$30:$C$34,Maj!$A$30:$A$34,$A31)+SUMIFS(Jun!$C$30:$C$34,Jun!$A$30:$A$34,$A31)+SUMIFS(Jul!$C$30:$C$34,Jul!$A$30:$A$34,$A31)+SUMIFS(Aug!$C$30:$C$34,Aug!$A$30:$A$34,$A31)+SUMIFS(Sept!$C$30:$C$34,Sept!$A$30:$A$34,$A31)+SUMIFS('Okt '!$C$30:$C$34,'Okt '!$A$30:$A$34,$A31)+SUMIFS(Nov!$C$30:$C$34,Nov!$A$30:$A$34,$A31)+SUMIFS(Dec!$C$30:$C$34,Dec!$A$30:$A$34,$A31)</f>
        <v>0</v>
      </c>
      <c r="C31" s="88"/>
      <c r="D31" s="88"/>
      <c r="E31" s="88"/>
    </row>
    <row r="32" spans="1:5" ht="15.6" customHeight="1">
      <c r="A32" s="91" t="s">
        <v>50</v>
      </c>
      <c r="B32" s="85">
        <f>SUMIFS(Jan!$C$31:$C$36,Jan!$A$31:$A$36,$A32)+SUMIFS(Feb!$C$30:$C$34,Feb!$A$30:$A$34,$A32)+SUMIFS(Mar!$C$30:$C$34,Mar!$A$30:$A$34,$A32)+SUMIFS(Apr!$C$30:$C$34,Apr!$A$30:$A$34,$A32)+SUMIFS(Maj!$C$30:$C$34,Maj!$A$30:$A$34,$A32)+SUMIFS(Jun!$C$30:$C$34,Jun!$A$30:$A$34,$A32)+SUMIFS(Jul!$C$30:$C$34,Jul!$A$30:$A$34,$A32)+SUMIFS(Aug!$C$30:$C$34,Aug!$A$30:$A$34,$A32)+SUMIFS(Sept!$C$30:$C$34,Sept!$A$30:$A$34,$A32)+SUMIFS('Okt '!$C$30:$C$34,'Okt '!$A$30:$A$34,$A32)+SUMIFS(Nov!$C$30:$C$34,Nov!$A$30:$A$34,$A32)+SUMIFS(Dec!$C$30:$C$34,Dec!$A$30:$A$34,$A32)</f>
        <v>0</v>
      </c>
      <c r="C32" s="88"/>
      <c r="D32" s="88"/>
      <c r="E32" s="88"/>
    </row>
    <row r="33" spans="1:5" ht="15.6" customHeight="1">
      <c r="A33" s="91" t="s">
        <v>58</v>
      </c>
      <c r="B33" s="85">
        <f>SUMIFS(Jan!$C$31:$C$36,Jan!$A$31:$A$36,$A33)+SUMIFS(Feb!$C$30:$C$34,Feb!$A$30:$A$34,$A33)+SUMIFS(Mar!$C$30:$C$34,Mar!$A$30:$A$34,$A33)+SUMIFS(Apr!$C$30:$C$34,Apr!$A$30:$A$34,$A33)+SUMIFS(Maj!$C$30:$C$34,Maj!$A$30:$A$34,$A33)+SUMIFS(Jun!$C$30:$C$34,Jun!$A$30:$A$34,$A33)+SUMIFS(Jul!$C$30:$C$34,Jul!$A$30:$A$34,$A33)+SUMIFS(Aug!$C$30:$C$34,Aug!$A$30:$A$34,$A33)+SUMIFS(Sept!$C$30:$C$34,Sept!$A$30:$A$34,$A33)+SUMIFS('Okt '!$C$30:$C$34,'Okt '!$A$30:$A$34,$A33)+SUMIFS(Nov!$C$30:$C$34,Nov!$A$30:$A$34,$A33)+SUMIFS(Dec!$C$30:$C$34,Dec!$A$30:$A$34,$A33)</f>
        <v>0</v>
      </c>
      <c r="C33" s="88"/>
      <c r="D33" s="88"/>
      <c r="E33" s="88"/>
    </row>
    <row r="34" spans="1:5" ht="15.6" customHeight="1">
      <c r="A34" s="91" t="s">
        <v>64</v>
      </c>
      <c r="B34" s="85">
        <f>SUMIFS(Jan!$C$31:$C$36,Jan!$A$31:$A$36,$A34)+SUMIFS(Feb!$C$30:$C$34,Feb!$A$30:$A$34,$A34)+SUMIFS(Mar!$C$30:$C$34,Mar!$A$30:$A$34,$A34)+SUMIFS(Apr!$C$30:$C$34,Apr!$A$30:$A$34,$A34)+SUMIFS(Maj!$C$30:$C$34,Maj!$A$30:$A$34,$A34)+SUMIFS(Jun!$C$30:$C$34,Jun!$A$30:$A$34,$A34)+SUMIFS(Jul!$C$30:$C$34,Jul!$A$30:$A$34,$A34)+SUMIFS(Aug!$C$30:$C$34,Aug!$A$30:$A$34,$A34)+SUMIFS(Sept!$C$30:$C$34,Sept!$A$30:$A$34,$A34)+SUMIFS('Okt '!$C$30:$C$34,'Okt '!$A$30:$A$34,$A34)+SUMIFS(Nov!$C$30:$C$34,Nov!$A$30:$A$34,$A34)+SUMIFS(Dec!$C$30:$C$34,Dec!$A$30:$A$34,$A34)</f>
        <v>0</v>
      </c>
      <c r="C34" s="88"/>
      <c r="D34" s="88"/>
      <c r="E34" s="88"/>
    </row>
    <row r="35" spans="1:5" ht="15.6" customHeight="1">
      <c r="A35" s="91" t="s">
        <v>69</v>
      </c>
      <c r="B35" s="85">
        <f>SUMIFS(Jan!$C$31:$C$36,Jan!$A$31:$A$36,$A35)+SUMIFS(Feb!$C$30:$C$34,Feb!$A$30:$A$34,$A35)+SUMIFS(Mar!$C$30:$C$34,Mar!$A$30:$A$34,$A35)+SUMIFS(Apr!$C$30:$C$34,Apr!$A$30:$A$34,$A35)+SUMIFS(Maj!$C$30:$C$34,Maj!$A$30:$A$34,$A35)+SUMIFS(Jun!$C$30:$C$34,Jun!$A$30:$A$34,$A35)+SUMIFS(Jul!$C$30:$C$34,Jul!$A$30:$A$34,$A35)+SUMIFS(Aug!$C$30:$C$34,Aug!$A$30:$A$34,$A35)+SUMIFS(Sept!$C$30:$C$34,Sept!$A$30:$A$34,$A35)+SUMIFS('Okt '!$C$30:$C$34,'Okt '!$A$30:$A$34,$A35)+SUMIFS(Nov!$C$30:$C$34,Nov!$A$30:$A$34,$A35)+SUMIFS(Dec!$C$30:$C$34,Dec!$A$30:$A$34,$A35)</f>
        <v>0</v>
      </c>
      <c r="C35" s="88"/>
      <c r="D35" s="88"/>
      <c r="E35" s="88"/>
    </row>
    <row r="36" spans="1:5" ht="15.6" customHeight="1">
      <c r="A36" s="91" t="s">
        <v>24</v>
      </c>
      <c r="B36" s="85">
        <f>SUMIFS(Jan!$C$31:$C$36,Jan!$A$31:$A$36,$A36)+SUMIFS(Feb!$C$30:$C$34,Feb!$A$30:$A$34,$A36)+SUMIFS(Mar!$C$30:$C$34,Mar!$A$30:$A$34,$A36)+SUMIFS(Apr!$C$30:$C$34,Apr!$A$30:$A$34,$A36)+SUMIFS(Maj!$C$30:$C$34,Maj!$A$30:$A$34,$A36)+SUMIFS(Jun!$C$30:$C$34,Jun!$A$30:$A$34,$A36)+SUMIFS(Jul!$C$30:$C$34,Jul!$A$30:$A$34,$A36)+SUMIFS(Aug!$C$30:$C$34,Aug!$A$30:$A$34,$A36)+SUMIFS(Sept!$C$30:$C$34,Sept!$A$30:$A$34,$A36)+SUMIFS('Okt '!$C$30:$C$34,'Okt '!$A$30:$A$34,$A36)+SUMIFS(Nov!$C$30:$C$34,Nov!$A$30:$A$34,$A36)+SUMIFS(Dec!$C$30:$C$34,Dec!$A$30:$A$34,$A36)</f>
        <v>0</v>
      </c>
      <c r="C36" s="88"/>
      <c r="D36" s="88"/>
      <c r="E36" s="88"/>
    </row>
    <row r="37" spans="1:5">
      <c r="B37" s="5"/>
      <c r="C37" s="5"/>
      <c r="D37" s="5"/>
      <c r="E37" s="5"/>
    </row>
    <row r="38" spans="1:5" ht="18.149999999999999" customHeight="1">
      <c r="A38" s="139" t="s">
        <v>74</v>
      </c>
      <c r="B38" s="11"/>
      <c r="C38" s="12"/>
      <c r="D38" s="12"/>
      <c r="E38" s="12"/>
    </row>
    <row r="39" spans="1:5" ht="18.149999999999999" customHeight="1">
      <c r="A39" s="140"/>
      <c r="B39" s="11"/>
      <c r="C39" s="12"/>
      <c r="D39" s="12"/>
      <c r="E39" s="12"/>
    </row>
    <row r="40" spans="1:5">
      <c r="B40" s="5"/>
      <c r="C40" s="5"/>
      <c r="D40" s="5"/>
      <c r="E40" s="5"/>
    </row>
    <row r="41" spans="1:5">
      <c r="B41" s="5"/>
      <c r="C41" s="5"/>
      <c r="D41" s="5"/>
      <c r="E41" s="5"/>
    </row>
    <row r="42" spans="1:5">
      <c r="B42" s="5"/>
      <c r="C42" s="5"/>
      <c r="D42" s="5"/>
      <c r="E42" s="5"/>
    </row>
    <row r="43" spans="1:5">
      <c r="B43" s="5"/>
      <c r="C43" s="5"/>
      <c r="D43" s="5"/>
      <c r="E43" s="5"/>
    </row>
    <row r="44" spans="1:5">
      <c r="B44" s="5"/>
      <c r="C44" s="5"/>
      <c r="D44" s="5"/>
      <c r="E44" s="5"/>
    </row>
    <row r="45" spans="1:5">
      <c r="B45" s="5"/>
      <c r="C45" s="5"/>
      <c r="D45" s="5"/>
      <c r="E45" s="5"/>
    </row>
    <row r="46" spans="1:5">
      <c r="B46" s="5"/>
      <c r="C46" s="5"/>
      <c r="D46" s="5"/>
      <c r="E46" s="5"/>
    </row>
    <row r="47" spans="1:5">
      <c r="B47" s="5"/>
      <c r="C47" s="5"/>
      <c r="D47" s="5"/>
      <c r="E47" s="5"/>
    </row>
    <row r="48" spans="1:5">
      <c r="B48" s="5"/>
      <c r="C48" s="5"/>
      <c r="D48" s="5"/>
      <c r="E48" s="5"/>
    </row>
    <row r="49" spans="2:5">
      <c r="B49" s="5"/>
      <c r="C49" s="5"/>
      <c r="D49" s="5"/>
      <c r="E49" s="5"/>
    </row>
  </sheetData>
  <sheetProtection sheet="1" pivotTables="0"/>
  <mergeCells count="2">
    <mergeCell ref="A1:E1"/>
    <mergeCell ref="A38:A39"/>
  </mergeCells>
  <hyperlinks>
    <hyperlink ref="A38" location="'Startsidan'!A1" display="Tillbaka till startsidan"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9"/>
  <sheetViews>
    <sheetView topLeftCell="A9" workbookViewId="0">
      <selection activeCell="K17" sqref="K17"/>
    </sheetView>
  </sheetViews>
  <sheetFormatPr defaultColWidth="8.77734375" defaultRowHeight="13.2"/>
  <cols>
    <col min="1" max="2" width="8.77734375" style="9" customWidth="1"/>
    <col min="3" max="3" width="31.33203125" style="9" customWidth="1"/>
    <col min="4" max="10" width="8.77734375" style="9" customWidth="1"/>
    <col min="11" max="11" width="33.21875" style="9" customWidth="1"/>
    <col min="12" max="19" width="8.77734375" style="9" customWidth="1"/>
    <col min="20" max="20" width="32.109375" style="9" customWidth="1"/>
    <col min="21" max="22" width="8.77734375" style="9" customWidth="1"/>
    <col min="23" max="16384" width="8.77734375" style="9"/>
  </cols>
  <sheetData>
    <row r="1" spans="1:17" ht="34.950000000000003" customHeight="1">
      <c r="A1" s="146" t="s">
        <v>104</v>
      </c>
      <c r="B1" s="142"/>
      <c r="C1" s="142"/>
      <c r="D1" s="142"/>
      <c r="E1" s="142"/>
      <c r="F1" s="142"/>
      <c r="G1" s="142"/>
      <c r="H1" s="142"/>
      <c r="I1" s="94"/>
      <c r="J1" s="143" t="s">
        <v>105</v>
      </c>
      <c r="K1" s="142"/>
      <c r="L1" s="142"/>
      <c r="M1" s="142"/>
      <c r="N1" s="142"/>
      <c r="O1" s="142"/>
      <c r="P1" s="142"/>
      <c r="Q1" s="142"/>
    </row>
    <row r="2" spans="1:17" ht="34.950000000000003" customHeight="1">
      <c r="A2" s="145" t="s">
        <v>124</v>
      </c>
      <c r="B2" s="142"/>
      <c r="C2" s="142"/>
      <c r="D2" s="142"/>
      <c r="E2" s="142"/>
      <c r="F2" s="142"/>
      <c r="G2" s="142"/>
      <c r="H2" s="142"/>
      <c r="I2" s="94"/>
      <c r="J2" s="147" t="s">
        <v>122</v>
      </c>
      <c r="K2" s="142"/>
      <c r="L2" s="142"/>
      <c r="M2" s="142"/>
      <c r="N2" s="142"/>
      <c r="O2" s="142"/>
      <c r="P2" s="142"/>
      <c r="Q2" s="142"/>
    </row>
    <row r="3" spans="1:17" ht="34.950000000000003" customHeight="1">
      <c r="A3" s="142"/>
      <c r="B3" s="142"/>
      <c r="C3" s="142"/>
      <c r="D3" s="142"/>
      <c r="E3" s="142"/>
      <c r="F3" s="142"/>
      <c r="G3" s="142"/>
      <c r="H3" s="142"/>
      <c r="I3" s="94"/>
      <c r="J3" s="142"/>
      <c r="K3" s="142"/>
      <c r="L3" s="142"/>
      <c r="M3" s="142"/>
      <c r="N3" s="142"/>
      <c r="O3" s="142"/>
      <c r="P3" s="142"/>
      <c r="Q3" s="142"/>
    </row>
    <row r="4" spans="1:17" ht="34.950000000000003" customHeight="1">
      <c r="A4" s="142"/>
      <c r="B4" s="142"/>
      <c r="C4" s="142"/>
      <c r="D4" s="142"/>
      <c r="E4" s="142"/>
      <c r="F4" s="142"/>
      <c r="G4" s="142"/>
      <c r="H4" s="142"/>
      <c r="I4" s="94"/>
      <c r="J4" s="142"/>
      <c r="K4" s="142"/>
      <c r="L4" s="142"/>
      <c r="M4" s="142"/>
      <c r="N4" s="142"/>
      <c r="O4" s="142"/>
      <c r="P4" s="142"/>
      <c r="Q4" s="142"/>
    </row>
    <row r="5" spans="1:17" ht="34.950000000000003" customHeight="1">
      <c r="A5" s="142"/>
      <c r="B5" s="142"/>
      <c r="C5" s="142"/>
      <c r="D5" s="142"/>
      <c r="E5" s="142"/>
      <c r="F5" s="142"/>
      <c r="G5" s="142"/>
      <c r="H5" s="142"/>
      <c r="I5" s="94"/>
      <c r="J5" s="142"/>
      <c r="K5" s="142"/>
      <c r="L5" s="142"/>
      <c r="M5" s="142"/>
      <c r="N5" s="142"/>
      <c r="O5" s="142"/>
      <c r="P5" s="142"/>
      <c r="Q5" s="142"/>
    </row>
    <row r="6" spans="1:17" ht="34.799999999999997" customHeight="1">
      <c r="A6" s="142"/>
      <c r="B6" s="142"/>
      <c r="C6" s="142"/>
      <c r="D6" s="142"/>
      <c r="E6" s="142"/>
      <c r="F6" s="142"/>
      <c r="G6" s="142"/>
      <c r="H6" s="142"/>
      <c r="I6" s="94"/>
      <c r="J6" s="142"/>
      <c r="K6" s="142"/>
      <c r="L6" s="142"/>
      <c r="M6" s="142"/>
      <c r="N6" s="142"/>
      <c r="O6" s="142"/>
      <c r="P6" s="142"/>
      <c r="Q6" s="142"/>
    </row>
    <row r="7" spans="1:17" ht="34.950000000000003" customHeight="1">
      <c r="A7" s="142"/>
      <c r="B7" s="142"/>
      <c r="C7" s="142"/>
      <c r="D7" s="142"/>
      <c r="E7" s="142"/>
      <c r="F7" s="142"/>
      <c r="G7" s="142"/>
      <c r="H7" s="142"/>
      <c r="I7" s="94"/>
      <c r="J7" s="142"/>
      <c r="K7" s="142"/>
      <c r="L7" s="142"/>
      <c r="M7" s="142"/>
      <c r="N7" s="142"/>
      <c r="O7" s="142"/>
      <c r="P7" s="142"/>
      <c r="Q7" s="142"/>
    </row>
    <row r="8" spans="1:17" ht="64.2" customHeight="1">
      <c r="A8" s="142"/>
      <c r="B8" s="142"/>
      <c r="C8" s="142"/>
      <c r="D8" s="142"/>
      <c r="E8" s="142"/>
      <c r="F8" s="142"/>
      <c r="G8" s="142"/>
      <c r="H8" s="142"/>
      <c r="I8" s="94"/>
      <c r="J8" s="142"/>
      <c r="K8" s="142"/>
      <c r="L8" s="142"/>
      <c r="M8" s="142"/>
      <c r="N8" s="142"/>
      <c r="O8" s="142"/>
      <c r="P8" s="142"/>
      <c r="Q8" s="142"/>
    </row>
    <row r="9" spans="1:17" ht="105" customHeight="1">
      <c r="A9" s="142"/>
      <c r="B9" s="142"/>
      <c r="C9" s="142"/>
      <c r="D9" s="142"/>
      <c r="E9" s="142"/>
      <c r="F9" s="142"/>
      <c r="G9" s="142"/>
      <c r="H9" s="142"/>
      <c r="I9" s="94"/>
      <c r="J9" s="142"/>
      <c r="K9" s="142"/>
      <c r="L9" s="142"/>
      <c r="M9" s="142"/>
      <c r="N9" s="142"/>
      <c r="O9" s="142"/>
      <c r="P9" s="142"/>
      <c r="Q9" s="142"/>
    </row>
    <row r="10" spans="1:17" ht="82.8" customHeight="1">
      <c r="A10" s="142"/>
      <c r="B10" s="142"/>
      <c r="C10" s="142"/>
      <c r="D10" s="142"/>
      <c r="E10" s="142"/>
      <c r="F10" s="142"/>
      <c r="G10" s="142"/>
      <c r="H10" s="142"/>
      <c r="I10" s="94"/>
      <c r="J10" s="142"/>
      <c r="K10" s="142"/>
      <c r="L10" s="142"/>
      <c r="M10" s="142"/>
      <c r="N10" s="142"/>
      <c r="O10" s="142"/>
      <c r="P10" s="142"/>
      <c r="Q10" s="142"/>
    </row>
    <row r="11" spans="1:17" ht="10.35" customHeight="1">
      <c r="A11" s="96"/>
      <c r="B11" s="96"/>
      <c r="C11" s="96"/>
      <c r="D11" s="96"/>
      <c r="E11" s="96"/>
      <c r="F11" s="96"/>
      <c r="G11" s="96"/>
      <c r="H11" s="96"/>
      <c r="I11" s="94"/>
      <c r="J11" s="142"/>
      <c r="K11" s="142"/>
      <c r="L11" s="142"/>
      <c r="M11" s="142"/>
      <c r="N11" s="142"/>
      <c r="O11" s="142"/>
      <c r="P11" s="142"/>
      <c r="Q11" s="142"/>
    </row>
    <row r="12" spans="1:17" ht="10.35" customHeight="1">
      <c r="A12" s="94"/>
      <c r="B12" s="94"/>
      <c r="C12" s="94"/>
      <c r="D12" s="94"/>
      <c r="E12" s="94"/>
      <c r="F12" s="94"/>
      <c r="G12" s="94"/>
      <c r="H12" s="94"/>
      <c r="I12" s="94"/>
      <c r="J12" s="142"/>
      <c r="K12" s="142"/>
      <c r="L12" s="142"/>
      <c r="M12" s="142"/>
      <c r="N12" s="142"/>
      <c r="O12" s="142"/>
      <c r="P12" s="142"/>
      <c r="Q12" s="142"/>
    </row>
    <row r="13" spans="1:17" ht="40.200000000000003" customHeight="1">
      <c r="A13" s="144" t="s">
        <v>106</v>
      </c>
      <c r="B13" s="142"/>
      <c r="C13" s="142"/>
      <c r="D13" s="142"/>
      <c r="E13" s="142"/>
      <c r="F13" s="142"/>
      <c r="G13" s="142"/>
      <c r="H13" s="142"/>
      <c r="I13" s="94"/>
      <c r="J13" s="142"/>
      <c r="K13" s="142"/>
      <c r="L13" s="142"/>
      <c r="M13" s="142"/>
      <c r="N13" s="142"/>
      <c r="O13" s="142"/>
      <c r="P13" s="142"/>
      <c r="Q13" s="142"/>
    </row>
    <row r="14" spans="1:17" ht="40.200000000000003" customHeight="1">
      <c r="A14" s="141" t="s">
        <v>123</v>
      </c>
      <c r="B14" s="142"/>
      <c r="C14" s="142"/>
      <c r="D14" s="142"/>
      <c r="E14" s="142"/>
      <c r="F14" s="142"/>
      <c r="G14" s="142"/>
      <c r="H14" s="142"/>
      <c r="I14" s="94"/>
      <c r="J14" s="142"/>
      <c r="K14" s="142"/>
      <c r="L14" s="142"/>
      <c r="M14" s="142"/>
      <c r="N14" s="142"/>
      <c r="O14" s="142"/>
      <c r="P14" s="142"/>
      <c r="Q14" s="142"/>
    </row>
    <row r="15" spans="1:17" ht="40.200000000000003" customHeight="1">
      <c r="A15" s="142"/>
      <c r="B15" s="142"/>
      <c r="C15" s="142"/>
      <c r="D15" s="142"/>
      <c r="E15" s="142"/>
      <c r="F15" s="142"/>
      <c r="G15" s="142"/>
      <c r="H15" s="142"/>
      <c r="I15" s="94"/>
      <c r="J15" s="142"/>
      <c r="K15" s="142"/>
      <c r="L15" s="142"/>
      <c r="M15" s="142"/>
      <c r="N15" s="142"/>
      <c r="O15" s="142"/>
      <c r="P15" s="142"/>
      <c r="Q15" s="142"/>
    </row>
    <row r="16" spans="1:17" ht="40.200000000000003" customHeight="1">
      <c r="A16" s="142"/>
      <c r="B16" s="142"/>
      <c r="C16" s="142"/>
      <c r="D16" s="142"/>
      <c r="E16" s="142"/>
      <c r="F16" s="142"/>
      <c r="G16" s="142"/>
      <c r="H16" s="142"/>
      <c r="I16" s="94"/>
      <c r="J16" s="95"/>
      <c r="K16" s="95"/>
      <c r="L16" s="95"/>
      <c r="M16" s="95"/>
      <c r="N16" s="95"/>
      <c r="O16" s="95"/>
      <c r="P16" s="95"/>
      <c r="Q16" s="95"/>
    </row>
    <row r="17" spans="1:17" ht="40.200000000000003" customHeight="1">
      <c r="A17" s="142"/>
      <c r="B17" s="142"/>
      <c r="C17" s="142"/>
      <c r="D17" s="142"/>
      <c r="E17" s="142"/>
      <c r="F17" s="142"/>
      <c r="G17" s="142"/>
      <c r="H17" s="142"/>
      <c r="I17" s="94"/>
      <c r="J17" s="94"/>
      <c r="K17" s="24" t="s">
        <v>74</v>
      </c>
      <c r="L17" s="94"/>
      <c r="M17" s="94"/>
      <c r="N17" s="94"/>
      <c r="O17" s="94"/>
      <c r="P17" s="94"/>
      <c r="Q17" s="94"/>
    </row>
    <row r="18" spans="1:17" ht="50.4" customHeight="1">
      <c r="A18" s="142"/>
      <c r="B18" s="142"/>
      <c r="C18" s="142"/>
      <c r="D18" s="142"/>
      <c r="E18" s="142"/>
      <c r="F18" s="142"/>
      <c r="G18" s="142"/>
      <c r="H18" s="142"/>
      <c r="I18" s="94"/>
      <c r="J18" s="94"/>
      <c r="K18" s="94"/>
      <c r="L18" s="94"/>
      <c r="M18" s="94"/>
      <c r="N18" s="94"/>
      <c r="O18" s="94"/>
      <c r="P18" s="94"/>
      <c r="Q18" s="94"/>
    </row>
    <row r="19" spans="1:17" ht="40.200000000000003" customHeight="1">
      <c r="A19" s="142"/>
      <c r="B19" s="142"/>
      <c r="C19" s="142"/>
      <c r="D19" s="142"/>
      <c r="E19" s="142"/>
      <c r="F19" s="142"/>
      <c r="G19" s="142"/>
      <c r="H19" s="142"/>
      <c r="I19" s="94"/>
      <c r="J19" s="94"/>
      <c r="K19" s="94"/>
      <c r="L19" s="94"/>
      <c r="M19" s="94"/>
      <c r="N19" s="94"/>
      <c r="O19" s="94"/>
      <c r="P19" s="94"/>
      <c r="Q19" s="94"/>
    </row>
    <row r="20" spans="1:17" ht="40.200000000000003" customHeight="1">
      <c r="A20" s="142"/>
      <c r="B20" s="142"/>
      <c r="C20" s="142"/>
      <c r="D20" s="142"/>
      <c r="E20" s="142"/>
      <c r="F20" s="142"/>
      <c r="G20" s="142"/>
      <c r="H20" s="142"/>
      <c r="I20" s="94"/>
      <c r="J20" s="94"/>
      <c r="K20" s="94"/>
      <c r="L20" s="94"/>
      <c r="M20" s="94"/>
      <c r="N20" s="94"/>
      <c r="O20" s="94"/>
      <c r="P20" s="94"/>
      <c r="Q20" s="94"/>
    </row>
    <row r="21" spans="1:17" ht="40.200000000000003" customHeight="1">
      <c r="A21" s="142"/>
      <c r="B21" s="142"/>
      <c r="C21" s="142"/>
      <c r="D21" s="142"/>
      <c r="E21" s="142"/>
      <c r="F21" s="142"/>
      <c r="G21" s="142"/>
      <c r="H21" s="142"/>
      <c r="I21" s="94"/>
      <c r="J21" s="94"/>
      <c r="K21" s="94"/>
      <c r="L21" s="94"/>
      <c r="M21" s="94"/>
      <c r="N21" s="94"/>
      <c r="O21" s="94"/>
      <c r="P21" s="94"/>
      <c r="Q21" s="94"/>
    </row>
    <row r="22" spans="1:17" ht="11.25" customHeight="1">
      <c r="A22" s="13"/>
      <c r="B22" s="13"/>
      <c r="C22" s="13"/>
      <c r="D22" s="13"/>
      <c r="E22" s="13"/>
      <c r="F22" s="13"/>
      <c r="G22" s="13"/>
      <c r="H22" s="13"/>
    </row>
    <row r="23" spans="1:17" ht="11.25" customHeight="1">
      <c r="A23" s="13"/>
      <c r="B23" s="13"/>
      <c r="C23" s="13"/>
      <c r="D23" s="13"/>
      <c r="E23" s="13"/>
      <c r="F23" s="13"/>
      <c r="G23" s="13"/>
      <c r="H23" s="13"/>
    </row>
    <row r="24" spans="1:17" ht="11.25" customHeight="1"/>
    <row r="25" spans="1:17" ht="11.25" customHeight="1"/>
    <row r="26" spans="1:17" ht="11.25" customHeight="1"/>
    <row r="27" spans="1:17" ht="11.25" customHeight="1"/>
    <row r="28" spans="1:17" ht="11.25" customHeight="1"/>
    <row r="29" spans="1:17" ht="11.25" customHeight="1"/>
    <row r="30" spans="1:17" ht="11.25" customHeight="1"/>
    <row r="31" spans="1:17" ht="11.25" customHeight="1"/>
    <row r="32" spans="1:17" ht="11.25" customHeight="1"/>
    <row r="33" ht="11.25" customHeight="1"/>
    <row r="34" ht="11.25" customHeight="1"/>
    <row r="35" ht="11.25" customHeight="1"/>
    <row r="36" ht="11.25" customHeight="1"/>
    <row r="37" ht="11.25" customHeight="1"/>
    <row r="38" ht="11.25" customHeight="1"/>
    <row r="39" ht="11.25" customHeight="1"/>
  </sheetData>
  <sheetProtection sheet="1"/>
  <mergeCells count="6">
    <mergeCell ref="A14:H21"/>
    <mergeCell ref="J1:Q1"/>
    <mergeCell ref="A13:H13"/>
    <mergeCell ref="A2:H10"/>
    <mergeCell ref="A1:H1"/>
    <mergeCell ref="J2:Q15"/>
  </mergeCells>
  <hyperlinks>
    <hyperlink ref="K17" location="'Startsidan'!A1" display="Tillbaka till startsidan"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9"/>
  <sheetViews>
    <sheetView zoomScaleNormal="100" workbookViewId="0">
      <selection activeCell="D8" sqref="D8"/>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1</v>
      </c>
      <c r="B2" s="21"/>
      <c r="C2" s="21"/>
      <c r="D2" s="22"/>
      <c r="E2" s="21"/>
    </row>
    <row r="3" spans="1:5" ht="21.15" customHeight="1">
      <c r="A3" s="25" t="s">
        <v>107</v>
      </c>
      <c r="B3" s="26" t="s">
        <v>108</v>
      </c>
      <c r="C3" s="26" t="s">
        <v>109</v>
      </c>
      <c r="D3" s="25" t="s">
        <v>110</v>
      </c>
      <c r="E3" s="27" t="s">
        <v>111</v>
      </c>
    </row>
    <row r="4" spans="1:5" ht="21.15" customHeight="1">
      <c r="A4" s="28" t="s">
        <v>97</v>
      </c>
      <c r="B4" s="103"/>
      <c r="C4" s="29">
        <f>B18</f>
        <v>0</v>
      </c>
      <c r="D4" s="29">
        <f>C4-B4</f>
        <v>0</v>
      </c>
      <c r="E4" s="123"/>
    </row>
    <row r="5" spans="1:5" ht="21.15" customHeight="1">
      <c r="A5" s="28" t="s">
        <v>98</v>
      </c>
      <c r="B5" s="29">
        <f>B28</f>
        <v>0</v>
      </c>
      <c r="C5" s="29">
        <f>C61+C100</f>
        <v>0</v>
      </c>
      <c r="D5" s="29">
        <f>B5-C5</f>
        <v>0</v>
      </c>
      <c r="E5" s="102"/>
    </row>
    <row r="6" spans="1:5" ht="21.15" customHeight="1">
      <c r="A6" s="28" t="s">
        <v>18</v>
      </c>
      <c r="B6" s="29">
        <f>B37</f>
        <v>0</v>
      </c>
      <c r="C6" s="29">
        <f>C37</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5"/>
    </row>
    <row r="16" spans="1:5" ht="21.15" customHeight="1">
      <c r="A16" s="102"/>
      <c r="B16" s="103"/>
      <c r="C16" s="29"/>
      <c r="D16" s="104"/>
      <c r="E16" s="106"/>
    </row>
    <row r="17" spans="1:5" ht="21.15" customHeight="1">
      <c r="A17" s="102"/>
      <c r="B17" s="103"/>
      <c r="C17" s="29"/>
      <c r="D17" s="104"/>
      <c r="E17" s="106"/>
    </row>
    <row r="18" spans="1:5" ht="21.15" customHeight="1">
      <c r="A18" s="41" t="s">
        <v>109</v>
      </c>
      <c r="B18" s="42">
        <f>SUM(B11:B17)</f>
        <v>0</v>
      </c>
      <c r="C18" s="43"/>
      <c r="D18" s="44"/>
      <c r="E18" s="45"/>
    </row>
    <row r="19" spans="1:5" s="15" customFormat="1" ht="21.15" customHeight="1">
      <c r="A19" s="34"/>
      <c r="B19" s="35"/>
      <c r="C19" s="46"/>
      <c r="D19" s="47"/>
      <c r="E19" s="48"/>
    </row>
    <row r="20" spans="1:5" ht="21.15" customHeight="1">
      <c r="A20" s="49" t="s">
        <v>116</v>
      </c>
      <c r="B20" s="50" t="s">
        <v>108</v>
      </c>
      <c r="C20" s="50" t="s">
        <v>109</v>
      </c>
      <c r="D20" s="50" t="s">
        <v>110</v>
      </c>
      <c r="E20" s="49" t="s">
        <v>111</v>
      </c>
    </row>
    <row r="21" spans="1:5" ht="21.15" customHeight="1">
      <c r="A21" s="28" t="s">
        <v>19</v>
      </c>
      <c r="B21" s="103"/>
      <c r="C21" s="29">
        <f t="shared" ref="C21:C26" si="0">SUMIFS($C$40:$C$60,$A$40:$A$60,A21)+SUMIFS($C$64:$C$84,$A$64:$A$84,A21)</f>
        <v>0</v>
      </c>
      <c r="D21" s="29">
        <f t="shared" ref="D21:D26" si="1">B21-C21</f>
        <v>0</v>
      </c>
      <c r="E21" s="107"/>
    </row>
    <row r="22" spans="1:5" ht="21.15" customHeight="1">
      <c r="A22" s="28" t="s">
        <v>22</v>
      </c>
      <c r="B22" s="103"/>
      <c r="C22" s="29">
        <f t="shared" si="0"/>
        <v>0</v>
      </c>
      <c r="D22" s="29">
        <f t="shared" si="1"/>
        <v>0</v>
      </c>
      <c r="E22" s="106"/>
    </row>
    <row r="23" spans="1:5" ht="21.15" customHeight="1">
      <c r="A23" s="28" t="s">
        <v>23</v>
      </c>
      <c r="B23" s="103"/>
      <c r="C23" s="29">
        <f t="shared" si="0"/>
        <v>0</v>
      </c>
      <c r="D23" s="29">
        <f t="shared" si="1"/>
        <v>0</v>
      </c>
      <c r="E23" s="106"/>
    </row>
    <row r="24" spans="1:5" ht="21.15" customHeight="1">
      <c r="A24" s="28" t="s">
        <v>21</v>
      </c>
      <c r="B24" s="103"/>
      <c r="C24" s="29">
        <f t="shared" si="0"/>
        <v>0</v>
      </c>
      <c r="D24" s="29">
        <f t="shared" si="1"/>
        <v>0</v>
      </c>
      <c r="E24" s="106"/>
    </row>
    <row r="25" spans="1:5" ht="21.15" customHeight="1">
      <c r="A25" s="28" t="s">
        <v>20</v>
      </c>
      <c r="B25" s="103"/>
      <c r="C25" s="29">
        <f t="shared" si="0"/>
        <v>0</v>
      </c>
      <c r="D25" s="29">
        <f t="shared" si="1"/>
        <v>0</v>
      </c>
      <c r="E25" s="106"/>
    </row>
    <row r="26" spans="1:5" ht="21.15" customHeight="1">
      <c r="A26" s="28" t="s">
        <v>24</v>
      </c>
      <c r="B26" s="103"/>
      <c r="C26" s="29">
        <f t="shared" si="0"/>
        <v>0</v>
      </c>
      <c r="D26" s="29">
        <f t="shared" si="1"/>
        <v>0</v>
      </c>
      <c r="E26" s="106"/>
    </row>
    <row r="27" spans="1:5" ht="21.15" customHeight="1">
      <c r="A27" s="28"/>
      <c r="B27" s="29"/>
      <c r="C27" s="29"/>
      <c r="D27" s="29"/>
      <c r="E27" s="48"/>
    </row>
    <row r="28" spans="1:5" ht="21.15" customHeight="1">
      <c r="A28" s="51" t="s">
        <v>109</v>
      </c>
      <c r="B28" s="52">
        <f>SUM(B21:B26)</f>
        <v>0</v>
      </c>
      <c r="C28" s="52">
        <f>SUM(C21:C26)</f>
        <v>0</v>
      </c>
      <c r="D28" s="52">
        <f>B28-C28</f>
        <v>0</v>
      </c>
      <c r="E28" s="53"/>
    </row>
    <row r="29" spans="1:5" ht="21.15" customHeight="1">
      <c r="A29" s="54"/>
      <c r="B29" s="55"/>
      <c r="C29" s="55"/>
      <c r="D29" s="56"/>
      <c r="E29" s="36"/>
    </row>
    <row r="30" spans="1:5" ht="21.15" customHeight="1">
      <c r="A30" s="57" t="s">
        <v>93</v>
      </c>
      <c r="B30" s="58" t="s">
        <v>117</v>
      </c>
      <c r="C30" s="58" t="s">
        <v>118</v>
      </c>
      <c r="D30" s="59" t="s">
        <v>110</v>
      </c>
      <c r="E30" s="57" t="s">
        <v>111</v>
      </c>
    </row>
    <row r="31" spans="1:5" ht="21.15" customHeight="1">
      <c r="A31" s="102"/>
      <c r="B31" s="103"/>
      <c r="C31" s="103"/>
      <c r="D31" s="29">
        <f t="shared" ref="D31:D37" si="2">C31-B31</f>
        <v>0</v>
      </c>
      <c r="E31" s="107"/>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6"/>
    </row>
    <row r="35" spans="1:5" ht="21.15" customHeight="1">
      <c r="A35" s="102"/>
      <c r="B35" s="103"/>
      <c r="C35" s="103"/>
      <c r="D35" s="29">
        <f t="shared" si="2"/>
        <v>0</v>
      </c>
      <c r="E35" s="106"/>
    </row>
    <row r="36" spans="1:5" ht="21.15" customHeight="1">
      <c r="A36" s="102"/>
      <c r="B36" s="103"/>
      <c r="C36" s="103"/>
      <c r="D36" s="29">
        <f t="shared" si="2"/>
        <v>0</v>
      </c>
      <c r="E36" s="108"/>
    </row>
    <row r="37" spans="1:5" ht="21.15" customHeight="1">
      <c r="A37" s="60" t="s">
        <v>109</v>
      </c>
      <c r="B37" s="61">
        <f>SUM(B31:B36)</f>
        <v>0</v>
      </c>
      <c r="C37" s="61">
        <f>SUM(C31:C36)</f>
        <v>0</v>
      </c>
      <c r="D37" s="61">
        <f t="shared" si="2"/>
        <v>0</v>
      </c>
      <c r="E37" s="62"/>
    </row>
    <row r="38" spans="1:5" ht="21.15" customHeight="1">
      <c r="A38" s="54"/>
      <c r="B38" s="55"/>
      <c r="C38" s="55"/>
      <c r="D38" s="56"/>
      <c r="E38" s="36"/>
    </row>
    <row r="39" spans="1:5" ht="21.15" customHeight="1">
      <c r="A39" s="63" t="s">
        <v>119</v>
      </c>
      <c r="B39" s="63" t="s">
        <v>120</v>
      </c>
      <c r="C39" s="64" t="s">
        <v>109</v>
      </c>
      <c r="D39" s="64" t="s">
        <v>115</v>
      </c>
      <c r="E39" s="63" t="s">
        <v>111</v>
      </c>
    </row>
    <row r="40" spans="1:5" ht="21.15" customHeight="1">
      <c r="A40" s="102"/>
      <c r="B40" s="108"/>
      <c r="C40" s="109"/>
      <c r="D40" s="104"/>
      <c r="E40" s="108"/>
    </row>
    <row r="41" spans="1:5" ht="21.15" customHeight="1">
      <c r="A41" s="102"/>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08"/>
      <c r="B57" s="108"/>
      <c r="C57" s="109"/>
      <c r="D57" s="104"/>
      <c r="E57" s="108"/>
    </row>
    <row r="58" spans="1:5" ht="21.15" customHeight="1">
      <c r="A58" s="108"/>
      <c r="B58" s="108"/>
      <c r="C58" s="109"/>
      <c r="D58" s="104"/>
      <c r="E58" s="108"/>
    </row>
    <row r="59" spans="1:5" ht="21.15" customHeight="1">
      <c r="A59" s="108"/>
      <c r="B59" s="108"/>
      <c r="C59" s="109"/>
      <c r="D59" s="104"/>
      <c r="E59" s="108"/>
    </row>
    <row r="60" spans="1:5" ht="21.15" customHeight="1">
      <c r="A60" s="108"/>
      <c r="B60" s="108"/>
      <c r="C60" s="109"/>
      <c r="D60" s="104"/>
      <c r="E60" s="108"/>
    </row>
    <row r="61" spans="1:5" ht="21.15" customHeight="1">
      <c r="A61" s="65" t="s">
        <v>109</v>
      </c>
      <c r="B61" s="65"/>
      <c r="C61" s="66">
        <f>SUM(C40:C60)</f>
        <v>0</v>
      </c>
      <c r="D61" s="67"/>
      <c r="E61" s="68"/>
    </row>
    <row r="62" spans="1:5" ht="21.15" customHeight="1">
      <c r="A62" s="69"/>
      <c r="B62" s="34"/>
      <c r="C62" s="46"/>
      <c r="D62" s="70"/>
      <c r="E62" s="40"/>
    </row>
    <row r="63" spans="1:5" ht="21.15" customHeight="1">
      <c r="A63" s="71" t="s">
        <v>121</v>
      </c>
      <c r="B63" s="63" t="s">
        <v>120</v>
      </c>
      <c r="C63" s="64" t="s">
        <v>109</v>
      </c>
      <c r="D63" s="72" t="s">
        <v>115</v>
      </c>
      <c r="E63" s="63" t="s">
        <v>111</v>
      </c>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03"/>
      <c r="D78" s="104"/>
      <c r="E78" s="106"/>
    </row>
    <row r="79" spans="1:5" ht="21.15" customHeight="1">
      <c r="A79" s="102"/>
      <c r="B79" s="108"/>
      <c r="C79" s="103"/>
      <c r="D79" s="104"/>
      <c r="E79" s="106"/>
    </row>
    <row r="80" spans="1:5" ht="21.15" customHeight="1">
      <c r="A80" s="102"/>
      <c r="B80" s="108"/>
      <c r="C80" s="103"/>
      <c r="D80" s="104"/>
      <c r="E80" s="106"/>
    </row>
    <row r="81" spans="1:5" ht="21.15" customHeight="1">
      <c r="A81" s="102"/>
      <c r="B81" s="108"/>
      <c r="C81" s="103"/>
      <c r="D81" s="104"/>
      <c r="E81" s="106"/>
    </row>
    <row r="82" spans="1:5" ht="21.15" customHeight="1">
      <c r="A82" s="102"/>
      <c r="B82" s="108"/>
      <c r="C82" s="103"/>
      <c r="D82" s="104"/>
      <c r="E82" s="106"/>
    </row>
    <row r="83" spans="1:5" ht="21.15" customHeight="1">
      <c r="A83" s="102"/>
      <c r="B83" s="108"/>
      <c r="C83" s="103"/>
      <c r="D83" s="104"/>
      <c r="E83" s="106"/>
    </row>
    <row r="84" spans="1:5" ht="21.15" customHeight="1">
      <c r="A84" s="102"/>
      <c r="B84" s="108"/>
      <c r="C84" s="103"/>
      <c r="D84" s="104"/>
      <c r="E84" s="106"/>
    </row>
    <row r="85" spans="1:5" ht="21.15" customHeight="1">
      <c r="A85" s="102"/>
      <c r="B85" s="108"/>
      <c r="C85" s="103"/>
      <c r="D85" s="104"/>
      <c r="E85" s="106"/>
    </row>
    <row r="86" spans="1:5" ht="21.15" customHeight="1">
      <c r="A86" s="102"/>
      <c r="B86" s="108"/>
      <c r="C86" s="103"/>
      <c r="D86" s="104"/>
      <c r="E86" s="106"/>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0"/>
      <c r="D90" s="104"/>
      <c r="E90" s="111"/>
    </row>
    <row r="91" spans="1:5" ht="21.15" customHeight="1">
      <c r="A91" s="102"/>
      <c r="B91" s="108"/>
      <c r="C91" s="110"/>
      <c r="D91" s="104"/>
      <c r="E91" s="111"/>
    </row>
    <row r="92" spans="1:5" ht="21.15" customHeight="1">
      <c r="A92" s="102"/>
      <c r="B92" s="108"/>
      <c r="C92" s="110"/>
      <c r="D92" s="104"/>
      <c r="E92" s="111"/>
    </row>
    <row r="93" spans="1:5" ht="21.15" customHeight="1">
      <c r="A93" s="102"/>
      <c r="B93" s="108"/>
      <c r="C93" s="110"/>
      <c r="D93" s="104"/>
      <c r="E93" s="111"/>
    </row>
    <row r="94" spans="1:5" ht="21.15" customHeight="1">
      <c r="A94" s="102"/>
      <c r="B94" s="108"/>
      <c r="C94" s="110"/>
      <c r="D94" s="104"/>
      <c r="E94" s="111"/>
    </row>
    <row r="95" spans="1:5" ht="21.15" customHeight="1">
      <c r="A95" s="102"/>
      <c r="B95" s="108"/>
      <c r="C95" s="110"/>
      <c r="D95" s="104"/>
      <c r="E95" s="111"/>
    </row>
    <row r="96" spans="1:5" ht="21.15" customHeight="1">
      <c r="A96" s="102"/>
      <c r="B96" s="108"/>
      <c r="C96" s="110"/>
      <c r="D96" s="104"/>
      <c r="E96" s="111"/>
    </row>
    <row r="97" spans="1:5" ht="21.15" customHeight="1">
      <c r="A97" s="102"/>
      <c r="B97" s="108"/>
      <c r="C97" s="110"/>
      <c r="D97" s="104"/>
      <c r="E97" s="111"/>
    </row>
    <row r="98" spans="1:5" ht="21.15" customHeight="1">
      <c r="A98" s="102"/>
      <c r="B98" s="108"/>
      <c r="C98" s="110"/>
      <c r="D98" s="104"/>
      <c r="E98" s="111"/>
    </row>
    <row r="99" spans="1:5" ht="21.15" customHeight="1">
      <c r="A99" s="102"/>
      <c r="B99" s="108"/>
      <c r="C99" s="112"/>
      <c r="D99" s="104"/>
      <c r="E99" s="113"/>
    </row>
    <row r="100" spans="1:5" ht="21.15" customHeight="1">
      <c r="A100" s="16" t="s">
        <v>109</v>
      </c>
      <c r="B100" s="16"/>
      <c r="C100" s="17">
        <f>SUM(C64:C99)</f>
        <v>0</v>
      </c>
      <c r="D100" s="18"/>
      <c r="E100" s="19"/>
    </row>
    <row r="101" spans="1:5" ht="21.15" customHeight="1"/>
    <row r="102" spans="1:5" ht="21.15" customHeight="1"/>
    <row r="103" spans="1:5" ht="21.15" customHeight="1"/>
    <row r="104" spans="1:5" ht="21.15" customHeight="1"/>
    <row r="105" spans="1:5" ht="21.15" customHeight="1"/>
    <row r="106" spans="1:5" ht="21.15" customHeight="1"/>
    <row r="107" spans="1:5" ht="21.15" customHeight="1"/>
    <row r="108" spans="1:5" ht="21.15" customHeight="1"/>
    <row r="109" spans="1:5" ht="21.15" customHeight="1"/>
  </sheetData>
  <sheetProtection sheet="1" insertRows="0"/>
  <conditionalFormatting sqref="B8 B9:D9">
    <cfRule type="cellIs" dxfId="71" priority="1" operator="lessThan">
      <formula>0</formula>
    </cfRule>
    <cfRule type="cellIs" dxfId="70" priority="2" operator="greaterThan">
      <formula>0</formula>
    </cfRule>
  </conditionalFormatting>
  <conditionalFormatting sqref="D4:D7 D18:D19 D21:D27 D29 D31:D36 D38">
    <cfRule type="cellIs" dxfId="69" priority="3" operator="lessThan">
      <formula>0</formula>
    </cfRule>
    <cfRule type="cellIs" dxfId="68" priority="4" operator="greaterThan">
      <formula>0</formula>
    </cfRule>
  </conditionalFormatting>
  <conditionalFormatting sqref="D21:D26">
    <cfRule type="cellIs" dxfId="67" priority="5" operator="lessThan">
      <formula>0</formula>
    </cfRule>
    <cfRule type="cellIs" dxfId="66" priority="6" operator="greaterThanOrEqual">
      <formula>0</formula>
    </cfRule>
  </conditionalFormatting>
  <dataValidations count="5">
    <dataValidation type="list" allowBlank="1" showInputMessage="1" showErrorMessage="1" sqref="A31:A36" xr:uid="{00000000-0002-0000-0400-000000000000}">
      <formula1>Sparande</formula1>
    </dataValidation>
    <dataValidation type="list" allowBlank="1" showInputMessage="1" showErrorMessage="1" sqref="A40:A60 A64:A99" xr:uid="{00000000-0002-0000-0400-000001000000}">
      <formula1>Huvudkategorier</formula1>
    </dataValidation>
    <dataValidation type="list" allowBlank="1" showInputMessage="1" showErrorMessage="1" sqref="B40:B60 B64:B99" xr:uid="{00000000-0002-0000-0400-000002000000}">
      <formula1>INDIRECT(A40)</formula1>
    </dataValidation>
    <dataValidation type="list" allowBlank="1" showInputMessage="1" showErrorMessage="1" sqref="A11:A17" xr:uid="{00000000-0002-0000-0400-000003000000}">
      <formula1>Inkomster</formula1>
    </dataValidation>
    <dataValidation type="list" allowBlank="1" sqref="D11:D17 D40:D60 D64:D99" xr:uid="{00000000-0002-0000-0400-000004000000}">
      <formula1>Januarilista</formula1>
    </dataValidation>
  </dataValidations>
  <hyperlinks>
    <hyperlink ref="A1" location="'Startsidan'!A1" display="Tillbaka till startsidan"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
  <sheetViews>
    <sheetView zoomScaleNormal="100"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2</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s="126" customFormat="1"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65" priority="1" operator="lessThan">
      <formula>0</formula>
    </cfRule>
    <cfRule type="cellIs" dxfId="64" priority="2" operator="greaterThan">
      <formula>0</formula>
    </cfRule>
  </conditionalFormatting>
  <conditionalFormatting sqref="D4:D7 D17:D18 D20:D26 D28 D30:D34 D36">
    <cfRule type="cellIs" dxfId="63" priority="3" operator="lessThan">
      <formula>0</formula>
    </cfRule>
    <cfRule type="cellIs" dxfId="62" priority="4" operator="greaterThan">
      <formula>0</formula>
    </cfRule>
  </conditionalFormatting>
  <conditionalFormatting sqref="D20:D25">
    <cfRule type="cellIs" dxfId="61" priority="5" operator="lessThan">
      <formula>0</formula>
    </cfRule>
    <cfRule type="cellIs" dxfId="60" priority="6" operator="greaterThanOrEqual">
      <formula>0</formula>
    </cfRule>
  </conditionalFormatting>
  <dataValidations count="5">
    <dataValidation type="list" allowBlank="1" showInputMessage="1" showErrorMessage="1" sqref="A30:A34" xr:uid="{00000000-0002-0000-0500-000000000000}">
      <formula1>Sparande</formula1>
    </dataValidation>
    <dataValidation type="list" allowBlank="1" showInputMessage="1" showErrorMessage="1" sqref="A38:A56 A60:A90" xr:uid="{00000000-0002-0000-0500-000001000000}">
      <formula1>Huvudkategorier</formula1>
    </dataValidation>
    <dataValidation type="list" allowBlank="1" showInputMessage="1" showErrorMessage="1" sqref="B38:B56 B60:B90" xr:uid="{00000000-0002-0000-0500-000002000000}">
      <formula1>INDIRECT(A38)</formula1>
    </dataValidation>
    <dataValidation type="list" allowBlank="1" showInputMessage="1" showErrorMessage="1" sqref="A11:A16" xr:uid="{00000000-0002-0000-0500-000003000000}">
      <formula1>Inkomster</formula1>
    </dataValidation>
    <dataValidation type="list" allowBlank="1" sqref="D11:D16 D38:D56 D60:D90" xr:uid="{00000000-0002-0000-0500-000004000000}">
      <formula1>Februarilista</formula1>
    </dataValidation>
  </dataValidations>
  <hyperlinks>
    <hyperlink ref="A1" location="'Startsidan'!A1" display="Tillbaka till startsidan"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1"/>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3</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C58+C92</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SUMIFS($C$38:$C$57,$A$38:$A$57,A20)+SUMIFS($C$61:$C$76,$A$61:$A$76,A20)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08"/>
      <c r="B57" s="108"/>
      <c r="C57" s="109"/>
      <c r="D57" s="104"/>
      <c r="E57" s="108"/>
    </row>
    <row r="58" spans="1:5" ht="21.15" customHeight="1">
      <c r="A58" s="114" t="s">
        <v>109</v>
      </c>
      <c r="B58" s="114"/>
      <c r="C58" s="115">
        <f>SUM(C38:C57)</f>
        <v>0</v>
      </c>
      <c r="D58" s="116"/>
      <c r="E58" s="117"/>
    </row>
    <row r="59" spans="1:5" ht="21.15" customHeight="1">
      <c r="A59" s="69"/>
      <c r="B59" s="34"/>
      <c r="C59" s="46"/>
      <c r="D59" s="70"/>
      <c r="E59" s="40"/>
    </row>
    <row r="60" spans="1:5" ht="21.15" customHeight="1">
      <c r="A60" s="71" t="s">
        <v>121</v>
      </c>
      <c r="B60" s="63" t="s">
        <v>120</v>
      </c>
      <c r="C60" s="64" t="s">
        <v>109</v>
      </c>
      <c r="D60" s="72" t="s">
        <v>115</v>
      </c>
      <c r="E60" s="63" t="s">
        <v>111</v>
      </c>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03"/>
      <c r="D78" s="104"/>
      <c r="E78" s="106"/>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0"/>
      <c r="D90" s="104"/>
      <c r="E90" s="111"/>
    </row>
    <row r="91" spans="1:5" ht="21.15" customHeight="1">
      <c r="A91" s="102"/>
      <c r="B91" s="108"/>
      <c r="C91" s="112"/>
      <c r="D91" s="104"/>
      <c r="E91" s="113"/>
    </row>
    <row r="92" spans="1:5" ht="21.15" customHeight="1">
      <c r="A92" s="118" t="s">
        <v>109</v>
      </c>
      <c r="B92" s="118"/>
      <c r="C92" s="119">
        <f>SUM(C61:C91)</f>
        <v>0</v>
      </c>
      <c r="D92" s="120"/>
      <c r="E92" s="121"/>
    </row>
    <row r="93" spans="1:5" ht="21.15" customHeight="1">
      <c r="A93" s="122"/>
      <c r="B93" s="122"/>
      <c r="C93" s="122"/>
      <c r="D93" s="122"/>
      <c r="E93" s="122"/>
    </row>
    <row r="94" spans="1:5" ht="21.15" customHeight="1">
      <c r="A94" s="122"/>
      <c r="B94" s="122"/>
      <c r="C94" s="122"/>
      <c r="D94" s="122"/>
      <c r="E94" s="122"/>
    </row>
    <row r="95" spans="1:5" ht="21.15" customHeight="1"/>
    <row r="96" spans="1:5" ht="21.15" customHeight="1"/>
    <row r="97" ht="21.15" customHeight="1"/>
    <row r="98" ht="21.15" customHeight="1"/>
    <row r="99" ht="21.15" customHeight="1"/>
    <row r="100" ht="21.15" customHeight="1"/>
    <row r="101" ht="21.15" customHeight="1"/>
  </sheetData>
  <sheetProtection sheet="1" insertRows="0"/>
  <conditionalFormatting sqref="B8 B9:D9">
    <cfRule type="cellIs" dxfId="59" priority="1" operator="lessThan">
      <formula>0</formula>
    </cfRule>
    <cfRule type="cellIs" dxfId="58" priority="2" operator="greaterThan">
      <formula>0</formula>
    </cfRule>
  </conditionalFormatting>
  <conditionalFormatting sqref="D4:D7 D17:D18 D20:D26 D28 D30:D34 D36">
    <cfRule type="cellIs" dxfId="57" priority="3" operator="lessThan">
      <formula>0</formula>
    </cfRule>
    <cfRule type="cellIs" dxfId="56" priority="4" operator="greaterThan">
      <formula>0</formula>
    </cfRule>
  </conditionalFormatting>
  <conditionalFormatting sqref="D20:D25">
    <cfRule type="cellIs" dxfId="55" priority="5" operator="lessThan">
      <formula>0</formula>
    </cfRule>
    <cfRule type="cellIs" dxfId="54" priority="6" operator="greaterThanOrEqual">
      <formula>0</formula>
    </cfRule>
  </conditionalFormatting>
  <dataValidations count="5">
    <dataValidation type="list" allowBlank="1" showInputMessage="1" showErrorMessage="1" sqref="A30:A34" xr:uid="{00000000-0002-0000-0600-000000000000}">
      <formula1>Sparande</formula1>
    </dataValidation>
    <dataValidation type="list" allowBlank="1" showInputMessage="1" showErrorMessage="1" sqref="A38:A57 A61:A91" xr:uid="{00000000-0002-0000-0600-000001000000}">
      <formula1>Huvudkategorier</formula1>
    </dataValidation>
    <dataValidation type="list" allowBlank="1" showInputMessage="1" showErrorMessage="1" sqref="B38:B57 B61:B91" xr:uid="{00000000-0002-0000-0600-000002000000}">
      <formula1>INDIRECT(A38)</formula1>
    </dataValidation>
    <dataValidation type="list" allowBlank="1" showInputMessage="1" showErrorMessage="1" sqref="A11:A16" xr:uid="{00000000-0002-0000-0600-000003000000}">
      <formula1>Inkomster</formula1>
    </dataValidation>
    <dataValidation type="list" allowBlank="1" sqref="D11:D16 D38:D57 D61:D91" xr:uid="{00000000-0002-0000-0600-000004000000}">
      <formula1>Marslista</formula1>
    </dataValidation>
  </dataValidations>
  <hyperlinks>
    <hyperlink ref="A1" location="'Startsidan'!A1" display="Tillbaka till startsida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0"/>
  <sheetViews>
    <sheetView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5</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53" priority="1" operator="lessThan">
      <formula>0</formula>
    </cfRule>
    <cfRule type="cellIs" dxfId="52" priority="2" operator="greaterThan">
      <formula>0</formula>
    </cfRule>
  </conditionalFormatting>
  <conditionalFormatting sqref="D4:D7 D17:D18 D20:D26 D28 D30:D34 D36">
    <cfRule type="cellIs" dxfId="51" priority="3" operator="lessThan">
      <formula>0</formula>
    </cfRule>
    <cfRule type="cellIs" dxfId="50" priority="4" operator="greaterThan">
      <formula>0</formula>
    </cfRule>
  </conditionalFormatting>
  <conditionalFormatting sqref="D20:D25">
    <cfRule type="cellIs" dxfId="49" priority="5" operator="lessThan">
      <formula>0</formula>
    </cfRule>
    <cfRule type="cellIs" dxfId="48" priority="6" operator="greaterThanOrEqual">
      <formula>0</formula>
    </cfRule>
  </conditionalFormatting>
  <dataValidations count="5">
    <dataValidation type="list" allowBlank="1" showInputMessage="1" showErrorMessage="1" sqref="A30:A34" xr:uid="{00000000-0002-0000-0700-000000000000}">
      <formula1>Sparande</formula1>
    </dataValidation>
    <dataValidation type="list" allowBlank="1" showInputMessage="1" showErrorMessage="1" sqref="A38:A56 A60:A90" xr:uid="{00000000-0002-0000-0700-000001000000}">
      <formula1>Huvudkategorier</formula1>
    </dataValidation>
    <dataValidation type="list" allowBlank="1" showInputMessage="1" showErrorMessage="1" sqref="B38:B56 B60:B90" xr:uid="{00000000-0002-0000-0700-000002000000}">
      <formula1>INDIRECT(A38)</formula1>
    </dataValidation>
    <dataValidation type="list" allowBlank="1" showInputMessage="1" showErrorMessage="1" sqref="A11:A16" xr:uid="{00000000-0002-0000-0700-000003000000}">
      <formula1>Inkomster</formula1>
    </dataValidation>
    <dataValidation type="list" allowBlank="1" sqref="D11:D16 D38:D56 D60:D90" xr:uid="{00000000-0002-0000-0700-000004000000}">
      <formula1>Aprillista</formula1>
    </dataValidation>
  </dataValidations>
  <hyperlinks>
    <hyperlink ref="A1" location="'Startsidan'!A1" display="Tillbaka till startsida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
  <sheetViews>
    <sheetView zoomScaleNormal="100" workbookViewId="0">
      <selection activeCell="A11" sqref="A11"/>
    </sheetView>
  </sheetViews>
  <sheetFormatPr defaultColWidth="8.77734375" defaultRowHeight="15"/>
  <cols>
    <col min="1" max="5" width="37.21875" style="14" customWidth="1"/>
    <col min="6" max="9" width="8.77734375" style="14" customWidth="1"/>
    <col min="10" max="16384" width="8.77734375" style="14"/>
  </cols>
  <sheetData>
    <row r="1" spans="1:5" ht="30.15" customHeight="1">
      <c r="A1" s="24" t="s">
        <v>74</v>
      </c>
      <c r="B1" s="23"/>
      <c r="C1" s="20"/>
      <c r="D1" s="20"/>
      <c r="E1" s="20"/>
    </row>
    <row r="2" spans="1:5" ht="21.15" customHeight="1">
      <c r="A2" s="97" t="s">
        <v>6</v>
      </c>
      <c r="B2" s="21"/>
      <c r="C2" s="21"/>
      <c r="D2" s="22"/>
      <c r="E2" s="21"/>
    </row>
    <row r="3" spans="1:5" ht="21.15" customHeight="1">
      <c r="A3" s="25" t="s">
        <v>107</v>
      </c>
      <c r="B3" s="26" t="s">
        <v>108</v>
      </c>
      <c r="C3" s="26" t="s">
        <v>109</v>
      </c>
      <c r="D3" s="25" t="s">
        <v>110</v>
      </c>
      <c r="E3" s="27" t="s">
        <v>111</v>
      </c>
    </row>
    <row r="4" spans="1:5" ht="21.15" customHeight="1">
      <c r="A4" s="28" t="s">
        <v>97</v>
      </c>
      <c r="B4" s="103"/>
      <c r="C4" s="29">
        <f>B17</f>
        <v>0</v>
      </c>
      <c r="D4" s="29">
        <f>C4-B4</f>
        <v>0</v>
      </c>
      <c r="E4" s="123"/>
    </row>
    <row r="5" spans="1:5" ht="21.15" customHeight="1">
      <c r="A5" s="28" t="s">
        <v>98</v>
      </c>
      <c r="B5" s="29">
        <f>B27</f>
        <v>0</v>
      </c>
      <c r="C5" s="29">
        <f>C57+C91</f>
        <v>0</v>
      </c>
      <c r="D5" s="29">
        <f>B5-C5</f>
        <v>0</v>
      </c>
      <c r="E5" s="102"/>
    </row>
    <row r="6" spans="1:5" ht="21.15" customHeight="1">
      <c r="A6" s="28" t="s">
        <v>18</v>
      </c>
      <c r="B6" s="29">
        <f>B35</f>
        <v>0</v>
      </c>
      <c r="C6" s="29">
        <f>C35</f>
        <v>0</v>
      </c>
      <c r="D6" s="29">
        <f>C6-B6</f>
        <v>0</v>
      </c>
      <c r="E6" s="102"/>
    </row>
    <row r="7" spans="1:5" ht="21.15" customHeight="1">
      <c r="A7" s="28"/>
      <c r="B7" s="29"/>
      <c r="C7" s="29"/>
      <c r="D7" s="29"/>
      <c r="E7" s="30"/>
    </row>
    <row r="8" spans="1:5" ht="21.15" customHeight="1">
      <c r="A8" s="31"/>
      <c r="B8" s="32"/>
      <c r="C8" s="32" t="s">
        <v>112</v>
      </c>
      <c r="D8" s="33">
        <f>C4-C5-C6</f>
        <v>0</v>
      </c>
      <c r="E8" s="124"/>
    </row>
    <row r="9" spans="1:5" ht="21.15" customHeight="1">
      <c r="A9" s="34"/>
      <c r="B9" s="35"/>
      <c r="C9" s="35"/>
      <c r="D9" s="35"/>
      <c r="E9" s="36"/>
    </row>
    <row r="10" spans="1:5" ht="21.15" customHeight="1">
      <c r="A10" s="37" t="s">
        <v>113</v>
      </c>
      <c r="B10" s="38" t="s">
        <v>114</v>
      </c>
      <c r="C10" s="38"/>
      <c r="D10" s="37" t="s">
        <v>115</v>
      </c>
      <c r="E10" s="39" t="s">
        <v>111</v>
      </c>
    </row>
    <row r="11" spans="1:5" ht="21.15" customHeight="1">
      <c r="A11" s="102"/>
      <c r="B11" s="103"/>
      <c r="C11" s="29"/>
      <c r="D11" s="104"/>
      <c r="E11" s="105"/>
    </row>
    <row r="12" spans="1:5" ht="21.15" customHeight="1">
      <c r="A12" s="102"/>
      <c r="B12" s="103"/>
      <c r="C12" s="29"/>
      <c r="D12" s="104"/>
      <c r="E12" s="105"/>
    </row>
    <row r="13" spans="1:5" ht="21.15" customHeight="1">
      <c r="A13" s="102"/>
      <c r="B13" s="103"/>
      <c r="C13" s="29"/>
      <c r="D13" s="104"/>
      <c r="E13" s="105"/>
    </row>
    <row r="14" spans="1:5" ht="21.15" customHeight="1">
      <c r="A14" s="102"/>
      <c r="B14" s="103"/>
      <c r="C14" s="29"/>
      <c r="D14" s="104"/>
      <c r="E14" s="105"/>
    </row>
    <row r="15" spans="1:5" ht="21.15" customHeight="1">
      <c r="A15" s="102"/>
      <c r="B15" s="103"/>
      <c r="C15" s="29"/>
      <c r="D15" s="104"/>
      <c r="E15" s="106"/>
    </row>
    <row r="16" spans="1:5" ht="21.15" customHeight="1">
      <c r="A16" s="102"/>
      <c r="B16" s="103"/>
      <c r="C16" s="29"/>
      <c r="D16" s="104"/>
      <c r="E16" s="106"/>
    </row>
    <row r="17" spans="1:5" ht="21.15" customHeight="1">
      <c r="A17" s="41" t="s">
        <v>109</v>
      </c>
      <c r="B17" s="42">
        <f>SUM(B11:B16)</f>
        <v>0</v>
      </c>
      <c r="C17" s="43"/>
      <c r="D17" s="44"/>
      <c r="E17" s="45"/>
    </row>
    <row r="18" spans="1:5" s="15" customFormat="1" ht="21.15" customHeight="1">
      <c r="A18" s="34"/>
      <c r="B18" s="35"/>
      <c r="C18" s="46"/>
      <c r="D18" s="47"/>
      <c r="E18" s="48"/>
    </row>
    <row r="19" spans="1:5" ht="21.15" customHeight="1">
      <c r="A19" s="49" t="s">
        <v>116</v>
      </c>
      <c r="B19" s="50" t="s">
        <v>108</v>
      </c>
      <c r="C19" s="50" t="s">
        <v>109</v>
      </c>
      <c r="D19" s="50" t="s">
        <v>110</v>
      </c>
      <c r="E19" s="49" t="s">
        <v>111</v>
      </c>
    </row>
    <row r="20" spans="1:5" ht="21.15" customHeight="1">
      <c r="A20" s="28" t="s">
        <v>19</v>
      </c>
      <c r="B20" s="103"/>
      <c r="C20" s="29">
        <f t="shared" ref="C20:C25" si="0">SUMIFS($C$38:$C$56,$A$38:$A$56,A20)+SUMIFS($C$60:$C$75,$A$60:$A$75,A20)</f>
        <v>0</v>
      </c>
      <c r="D20" s="29">
        <f t="shared" ref="D20:D25" si="1">B20-C20</f>
        <v>0</v>
      </c>
      <c r="E20" s="107"/>
    </row>
    <row r="21" spans="1:5" ht="21.15" customHeight="1">
      <c r="A21" s="28" t="s">
        <v>22</v>
      </c>
      <c r="B21" s="103"/>
      <c r="C21" s="29">
        <f t="shared" si="0"/>
        <v>0</v>
      </c>
      <c r="D21" s="29">
        <f t="shared" si="1"/>
        <v>0</v>
      </c>
      <c r="E21" s="106"/>
    </row>
    <row r="22" spans="1:5" ht="21.15" customHeight="1">
      <c r="A22" s="28" t="s">
        <v>23</v>
      </c>
      <c r="B22" s="103"/>
      <c r="C22" s="29">
        <f t="shared" si="0"/>
        <v>0</v>
      </c>
      <c r="D22" s="29">
        <f t="shared" si="1"/>
        <v>0</v>
      </c>
      <c r="E22" s="106"/>
    </row>
    <row r="23" spans="1:5" ht="21.15" customHeight="1">
      <c r="A23" s="28" t="s">
        <v>21</v>
      </c>
      <c r="B23" s="103"/>
      <c r="C23" s="29">
        <f t="shared" si="0"/>
        <v>0</v>
      </c>
      <c r="D23" s="29">
        <f t="shared" si="1"/>
        <v>0</v>
      </c>
      <c r="E23" s="106"/>
    </row>
    <row r="24" spans="1:5" ht="21.15" customHeight="1">
      <c r="A24" s="28" t="s">
        <v>20</v>
      </c>
      <c r="B24" s="103"/>
      <c r="C24" s="29">
        <f t="shared" si="0"/>
        <v>0</v>
      </c>
      <c r="D24" s="29">
        <f t="shared" si="1"/>
        <v>0</v>
      </c>
      <c r="E24" s="106"/>
    </row>
    <row r="25" spans="1:5" ht="21.15" customHeight="1">
      <c r="A25" s="28" t="s">
        <v>24</v>
      </c>
      <c r="B25" s="103"/>
      <c r="C25" s="29">
        <f t="shared" si="0"/>
        <v>0</v>
      </c>
      <c r="D25" s="29">
        <f t="shared" si="1"/>
        <v>0</v>
      </c>
      <c r="E25" s="106"/>
    </row>
    <row r="26" spans="1:5" ht="21.15" customHeight="1">
      <c r="A26" s="28"/>
      <c r="B26" s="29"/>
      <c r="C26" s="29"/>
      <c r="D26" s="29"/>
      <c r="E26" s="48"/>
    </row>
    <row r="27" spans="1:5" ht="21.15" customHeight="1">
      <c r="A27" s="51" t="s">
        <v>109</v>
      </c>
      <c r="B27" s="52">
        <f>SUM(B20:B25)</f>
        <v>0</v>
      </c>
      <c r="C27" s="52">
        <f>SUM(C20:C25)</f>
        <v>0</v>
      </c>
      <c r="D27" s="52">
        <f>B27-C27</f>
        <v>0</v>
      </c>
      <c r="E27" s="53"/>
    </row>
    <row r="28" spans="1:5" ht="21.15" customHeight="1">
      <c r="A28" s="54"/>
      <c r="B28" s="55"/>
      <c r="C28" s="55"/>
      <c r="D28" s="56"/>
      <c r="E28" s="36"/>
    </row>
    <row r="29" spans="1:5" ht="21.15" customHeight="1">
      <c r="A29" s="57" t="s">
        <v>93</v>
      </c>
      <c r="B29" s="58" t="s">
        <v>117</v>
      </c>
      <c r="C29" s="58" t="s">
        <v>118</v>
      </c>
      <c r="D29" s="59" t="s">
        <v>110</v>
      </c>
      <c r="E29" s="57" t="s">
        <v>111</v>
      </c>
    </row>
    <row r="30" spans="1:5" ht="21.15" customHeight="1">
      <c r="A30" s="102"/>
      <c r="B30" s="103"/>
      <c r="C30" s="103"/>
      <c r="D30" s="29">
        <f t="shared" ref="D30:D35" si="2">C30-B30</f>
        <v>0</v>
      </c>
      <c r="E30" s="107"/>
    </row>
    <row r="31" spans="1:5" ht="21.15" customHeight="1">
      <c r="A31" s="102"/>
      <c r="B31" s="103"/>
      <c r="C31" s="103"/>
      <c r="D31" s="29">
        <f t="shared" si="2"/>
        <v>0</v>
      </c>
      <c r="E31" s="106"/>
    </row>
    <row r="32" spans="1:5" ht="21.15" customHeight="1">
      <c r="A32" s="102"/>
      <c r="B32" s="103"/>
      <c r="C32" s="103"/>
      <c r="D32" s="29">
        <f t="shared" si="2"/>
        <v>0</v>
      </c>
      <c r="E32" s="106"/>
    </row>
    <row r="33" spans="1:5" ht="21.15" customHeight="1">
      <c r="A33" s="102"/>
      <c r="B33" s="103"/>
      <c r="C33" s="103"/>
      <c r="D33" s="29">
        <f t="shared" si="2"/>
        <v>0</v>
      </c>
      <c r="E33" s="106"/>
    </row>
    <row r="34" spans="1:5" ht="21.15" customHeight="1">
      <c r="A34" s="102"/>
      <c r="B34" s="103"/>
      <c r="C34" s="103"/>
      <c r="D34" s="29">
        <f t="shared" si="2"/>
        <v>0</v>
      </c>
      <c r="E34" s="108"/>
    </row>
    <row r="35" spans="1:5" ht="21.15" customHeight="1">
      <c r="A35" s="60" t="s">
        <v>109</v>
      </c>
      <c r="B35" s="61">
        <f>SUM(B30:B34)</f>
        <v>0</v>
      </c>
      <c r="C35" s="61">
        <f>SUM(C30:C34)</f>
        <v>0</v>
      </c>
      <c r="D35" s="61">
        <f t="shared" si="2"/>
        <v>0</v>
      </c>
      <c r="E35" s="62"/>
    </row>
    <row r="36" spans="1:5" ht="21.15" customHeight="1">
      <c r="A36" s="54"/>
      <c r="B36" s="55"/>
      <c r="C36" s="55"/>
      <c r="D36" s="56"/>
      <c r="E36" s="36"/>
    </row>
    <row r="37" spans="1:5" ht="21.15" customHeight="1">
      <c r="A37" s="63" t="s">
        <v>119</v>
      </c>
      <c r="B37" s="63" t="s">
        <v>120</v>
      </c>
      <c r="C37" s="64" t="s">
        <v>109</v>
      </c>
      <c r="D37" s="64" t="s">
        <v>115</v>
      </c>
      <c r="E37" s="63" t="s">
        <v>111</v>
      </c>
    </row>
    <row r="38" spans="1:5" ht="21.15" customHeight="1">
      <c r="A38" s="102"/>
      <c r="B38" s="108"/>
      <c r="C38" s="109"/>
      <c r="D38" s="104"/>
      <c r="E38" s="108"/>
    </row>
    <row r="39" spans="1:5" ht="21.15" customHeight="1">
      <c r="A39" s="102"/>
      <c r="B39" s="108"/>
      <c r="C39" s="109"/>
      <c r="D39" s="104"/>
      <c r="E39" s="108"/>
    </row>
    <row r="40" spans="1:5" ht="21.15" customHeight="1">
      <c r="A40" s="108"/>
      <c r="B40" s="108"/>
      <c r="C40" s="109"/>
      <c r="D40" s="104"/>
      <c r="E40" s="108"/>
    </row>
    <row r="41" spans="1:5" ht="21.15" customHeight="1">
      <c r="A41" s="108"/>
      <c r="B41" s="108"/>
      <c r="C41" s="109"/>
      <c r="D41" s="104"/>
      <c r="E41" s="108"/>
    </row>
    <row r="42" spans="1:5" ht="21.15" customHeight="1">
      <c r="A42" s="108"/>
      <c r="B42" s="108"/>
      <c r="C42" s="109"/>
      <c r="D42" s="104"/>
      <c r="E42" s="108"/>
    </row>
    <row r="43" spans="1:5" ht="21.15" customHeight="1">
      <c r="A43" s="108"/>
      <c r="B43" s="108"/>
      <c r="C43" s="109"/>
      <c r="D43" s="104"/>
      <c r="E43" s="108"/>
    </row>
    <row r="44" spans="1:5" ht="21.15" customHeight="1">
      <c r="A44" s="108"/>
      <c r="B44" s="108"/>
      <c r="C44" s="109"/>
      <c r="D44" s="104"/>
      <c r="E44" s="108"/>
    </row>
    <row r="45" spans="1:5" ht="21.15" customHeight="1">
      <c r="A45" s="108"/>
      <c r="B45" s="108"/>
      <c r="C45" s="109"/>
      <c r="D45" s="104"/>
      <c r="E45" s="108"/>
    </row>
    <row r="46" spans="1:5" ht="21.15" customHeight="1">
      <c r="A46" s="108"/>
      <c r="B46" s="108"/>
      <c r="C46" s="109"/>
      <c r="D46" s="104"/>
      <c r="E46" s="108"/>
    </row>
    <row r="47" spans="1:5" ht="21.15" customHeight="1">
      <c r="A47" s="108"/>
      <c r="B47" s="108"/>
      <c r="C47" s="109"/>
      <c r="D47" s="104"/>
      <c r="E47" s="108"/>
    </row>
    <row r="48" spans="1:5" ht="21.15" customHeight="1">
      <c r="A48" s="108"/>
      <c r="B48" s="108"/>
      <c r="C48" s="109"/>
      <c r="D48" s="104"/>
      <c r="E48" s="108"/>
    </row>
    <row r="49" spans="1:5" ht="21.15" customHeight="1">
      <c r="A49" s="108"/>
      <c r="B49" s="108"/>
      <c r="C49" s="109"/>
      <c r="D49" s="104"/>
      <c r="E49" s="108"/>
    </row>
    <row r="50" spans="1:5" ht="21.15" customHeight="1">
      <c r="A50" s="108"/>
      <c r="B50" s="108"/>
      <c r="C50" s="109"/>
      <c r="D50" s="104"/>
      <c r="E50" s="108"/>
    </row>
    <row r="51" spans="1:5" ht="21.15" customHeight="1">
      <c r="A51" s="108"/>
      <c r="B51" s="108"/>
      <c r="C51" s="109"/>
      <c r="D51" s="104"/>
      <c r="E51" s="108"/>
    </row>
    <row r="52" spans="1:5" ht="21.15" customHeight="1">
      <c r="A52" s="108"/>
      <c r="B52" s="108"/>
      <c r="C52" s="109"/>
      <c r="D52" s="104"/>
      <c r="E52" s="108"/>
    </row>
    <row r="53" spans="1:5" ht="21.15" customHeight="1">
      <c r="A53" s="108"/>
      <c r="B53" s="108"/>
      <c r="C53" s="109"/>
      <c r="D53" s="104"/>
      <c r="E53" s="108"/>
    </row>
    <row r="54" spans="1:5" ht="21.15" customHeight="1">
      <c r="A54" s="108"/>
      <c r="B54" s="108"/>
      <c r="C54" s="109"/>
      <c r="D54" s="104"/>
      <c r="E54" s="108"/>
    </row>
    <row r="55" spans="1:5" ht="21.15" customHeight="1">
      <c r="A55" s="108"/>
      <c r="B55" s="108"/>
      <c r="C55" s="109"/>
      <c r="D55" s="104"/>
      <c r="E55" s="108"/>
    </row>
    <row r="56" spans="1:5" ht="21.15" customHeight="1">
      <c r="A56" s="108"/>
      <c r="B56" s="108"/>
      <c r="C56" s="109"/>
      <c r="D56" s="104"/>
      <c r="E56" s="108"/>
    </row>
    <row r="57" spans="1:5" ht="21.15" customHeight="1">
      <c r="A57" s="114" t="s">
        <v>109</v>
      </c>
      <c r="B57" s="114"/>
      <c r="C57" s="115">
        <f>SUM(C38:C56)</f>
        <v>0</v>
      </c>
      <c r="D57" s="116"/>
      <c r="E57" s="117"/>
    </row>
    <row r="58" spans="1:5" ht="21.15" customHeight="1">
      <c r="A58" s="69"/>
      <c r="B58" s="34"/>
      <c r="C58" s="46"/>
      <c r="D58" s="70"/>
      <c r="E58" s="40"/>
    </row>
    <row r="59" spans="1:5" ht="21.15" customHeight="1">
      <c r="A59" s="71" t="s">
        <v>121</v>
      </c>
      <c r="B59" s="63" t="s">
        <v>120</v>
      </c>
      <c r="C59" s="64" t="s">
        <v>109</v>
      </c>
      <c r="D59" s="72" t="s">
        <v>115</v>
      </c>
      <c r="E59" s="63" t="s">
        <v>111</v>
      </c>
    </row>
    <row r="60" spans="1:5" ht="21.15" customHeight="1">
      <c r="A60" s="102"/>
      <c r="B60" s="108"/>
      <c r="C60" s="103"/>
      <c r="D60" s="104"/>
      <c r="E60" s="106"/>
    </row>
    <row r="61" spans="1:5" ht="21.15" customHeight="1">
      <c r="A61" s="102"/>
      <c r="B61" s="108"/>
      <c r="C61" s="103"/>
      <c r="D61" s="104"/>
      <c r="E61" s="106"/>
    </row>
    <row r="62" spans="1:5" ht="21.15" customHeight="1">
      <c r="A62" s="102"/>
      <c r="B62" s="108"/>
      <c r="C62" s="103"/>
      <c r="D62" s="104"/>
      <c r="E62" s="106"/>
    </row>
    <row r="63" spans="1:5" ht="21.15" customHeight="1">
      <c r="A63" s="102"/>
      <c r="B63" s="108"/>
      <c r="C63" s="103"/>
      <c r="D63" s="104"/>
      <c r="E63" s="106"/>
    </row>
    <row r="64" spans="1:5" ht="21.15" customHeight="1">
      <c r="A64" s="102"/>
      <c r="B64" s="108"/>
      <c r="C64" s="103"/>
      <c r="D64" s="104"/>
      <c r="E64" s="106"/>
    </row>
    <row r="65" spans="1:5" ht="21.15" customHeight="1">
      <c r="A65" s="102"/>
      <c r="B65" s="108"/>
      <c r="C65" s="103"/>
      <c r="D65" s="104"/>
      <c r="E65" s="106"/>
    </row>
    <row r="66" spans="1:5" ht="21.15" customHeight="1">
      <c r="A66" s="102"/>
      <c r="B66" s="108"/>
      <c r="C66" s="103"/>
      <c r="D66" s="104"/>
      <c r="E66" s="106"/>
    </row>
    <row r="67" spans="1:5" ht="21.15" customHeight="1">
      <c r="A67" s="102"/>
      <c r="B67" s="108"/>
      <c r="C67" s="103"/>
      <c r="D67" s="104"/>
      <c r="E67" s="106"/>
    </row>
    <row r="68" spans="1:5" ht="21.15" customHeight="1">
      <c r="A68" s="102"/>
      <c r="B68" s="108"/>
      <c r="C68" s="103"/>
      <c r="D68" s="104"/>
      <c r="E68" s="106"/>
    </row>
    <row r="69" spans="1:5" ht="21.15" customHeight="1">
      <c r="A69" s="102"/>
      <c r="B69" s="108"/>
      <c r="C69" s="103"/>
      <c r="D69" s="104"/>
      <c r="E69" s="106"/>
    </row>
    <row r="70" spans="1:5" ht="21.15" customHeight="1">
      <c r="A70" s="102"/>
      <c r="B70" s="108"/>
      <c r="C70" s="103"/>
      <c r="D70" s="104"/>
      <c r="E70" s="106"/>
    </row>
    <row r="71" spans="1:5" ht="21.15" customHeight="1">
      <c r="A71" s="102"/>
      <c r="B71" s="108"/>
      <c r="C71" s="103"/>
      <c r="D71" s="104"/>
      <c r="E71" s="106"/>
    </row>
    <row r="72" spans="1:5" ht="21.15" customHeight="1">
      <c r="A72" s="102"/>
      <c r="B72" s="108"/>
      <c r="C72" s="103"/>
      <c r="D72" s="104"/>
      <c r="E72" s="106"/>
    </row>
    <row r="73" spans="1:5" ht="21.15" customHeight="1">
      <c r="A73" s="102"/>
      <c r="B73" s="108"/>
      <c r="C73" s="103"/>
      <c r="D73" s="104"/>
      <c r="E73" s="106"/>
    </row>
    <row r="74" spans="1:5" ht="21.15" customHeight="1">
      <c r="A74" s="102"/>
      <c r="B74" s="108"/>
      <c r="C74" s="103"/>
      <c r="D74" s="104"/>
      <c r="E74" s="106"/>
    </row>
    <row r="75" spans="1:5" ht="21.15" customHeight="1">
      <c r="A75" s="102"/>
      <c r="B75" s="108"/>
      <c r="C75" s="103"/>
      <c r="D75" s="104"/>
      <c r="E75" s="106"/>
    </row>
    <row r="76" spans="1:5" ht="21.15" customHeight="1">
      <c r="A76" s="102"/>
      <c r="B76" s="108"/>
      <c r="C76" s="103"/>
      <c r="D76" s="104"/>
      <c r="E76" s="106"/>
    </row>
    <row r="77" spans="1:5" ht="21.15" customHeight="1">
      <c r="A77" s="102"/>
      <c r="B77" s="108"/>
      <c r="C77" s="103"/>
      <c r="D77" s="104"/>
      <c r="E77" s="106"/>
    </row>
    <row r="78" spans="1:5" ht="21.15" customHeight="1">
      <c r="A78" s="102"/>
      <c r="B78" s="108"/>
      <c r="C78" s="110"/>
      <c r="D78" s="104"/>
      <c r="E78" s="111"/>
    </row>
    <row r="79" spans="1:5" ht="21.15" customHeight="1">
      <c r="A79" s="102"/>
      <c r="B79" s="108"/>
      <c r="C79" s="110"/>
      <c r="D79" s="104"/>
      <c r="E79" s="111"/>
    </row>
    <row r="80" spans="1:5" ht="21.15" customHeight="1">
      <c r="A80" s="102"/>
      <c r="B80" s="108"/>
      <c r="C80" s="110"/>
      <c r="D80" s="104"/>
      <c r="E80" s="111"/>
    </row>
    <row r="81" spans="1:5" ht="21.15" customHeight="1">
      <c r="A81" s="102"/>
      <c r="B81" s="108"/>
      <c r="C81" s="110"/>
      <c r="D81" s="104"/>
      <c r="E81" s="111"/>
    </row>
    <row r="82" spans="1:5" ht="21.15" customHeight="1">
      <c r="A82" s="102"/>
      <c r="B82" s="108"/>
      <c r="C82" s="110"/>
      <c r="D82" s="104"/>
      <c r="E82" s="111"/>
    </row>
    <row r="83" spans="1:5" ht="21.15" customHeight="1">
      <c r="A83" s="102"/>
      <c r="B83" s="108"/>
      <c r="C83" s="110"/>
      <c r="D83" s="104"/>
      <c r="E83" s="111"/>
    </row>
    <row r="84" spans="1:5" ht="21.15" customHeight="1">
      <c r="A84" s="102"/>
      <c r="B84" s="108"/>
      <c r="C84" s="110"/>
      <c r="D84" s="104"/>
      <c r="E84" s="111"/>
    </row>
    <row r="85" spans="1:5" ht="21.15" customHeight="1">
      <c r="A85" s="102"/>
      <c r="B85" s="108"/>
      <c r="C85" s="110"/>
      <c r="D85" s="104"/>
      <c r="E85" s="111"/>
    </row>
    <row r="86" spans="1:5" ht="21.15" customHeight="1">
      <c r="A86" s="102"/>
      <c r="B86" s="108"/>
      <c r="C86" s="110"/>
      <c r="D86" s="104"/>
      <c r="E86" s="111"/>
    </row>
    <row r="87" spans="1:5" ht="21.15" customHeight="1">
      <c r="A87" s="102"/>
      <c r="B87" s="108"/>
      <c r="C87" s="110"/>
      <c r="D87" s="104"/>
      <c r="E87" s="111"/>
    </row>
    <row r="88" spans="1:5" ht="21.15" customHeight="1">
      <c r="A88" s="102"/>
      <c r="B88" s="108"/>
      <c r="C88" s="110"/>
      <c r="D88" s="104"/>
      <c r="E88" s="111"/>
    </row>
    <row r="89" spans="1:5" ht="21.15" customHeight="1">
      <c r="A89" s="102"/>
      <c r="B89" s="108"/>
      <c r="C89" s="110"/>
      <c r="D89" s="104"/>
      <c r="E89" s="111"/>
    </row>
    <row r="90" spans="1:5" ht="21.15" customHeight="1">
      <c r="A90" s="102"/>
      <c r="B90" s="108"/>
      <c r="C90" s="112"/>
      <c r="D90" s="104"/>
      <c r="E90" s="113"/>
    </row>
    <row r="91" spans="1:5" ht="21.15" customHeight="1">
      <c r="A91" s="118" t="s">
        <v>109</v>
      </c>
      <c r="B91" s="118"/>
      <c r="C91" s="119">
        <f>SUM(C60:C90)</f>
        <v>0</v>
      </c>
      <c r="D91" s="120"/>
      <c r="E91" s="121"/>
    </row>
    <row r="92" spans="1:5" ht="21.15" customHeight="1">
      <c r="A92" s="122"/>
      <c r="B92" s="122"/>
      <c r="C92" s="122"/>
      <c r="D92" s="122"/>
      <c r="E92" s="122"/>
    </row>
    <row r="93" spans="1:5" ht="21.15" customHeight="1">
      <c r="A93" s="122"/>
      <c r="B93" s="122"/>
      <c r="C93" s="122"/>
      <c r="D93" s="122"/>
      <c r="E93" s="122"/>
    </row>
    <row r="94" spans="1:5" ht="21.15" customHeight="1"/>
    <row r="95" spans="1:5" ht="21.15" customHeight="1"/>
    <row r="96" spans="1:5" ht="21.15" customHeight="1"/>
    <row r="97" ht="21.15" customHeight="1"/>
    <row r="98" ht="21.15" customHeight="1"/>
    <row r="99" ht="21.15" customHeight="1"/>
    <row r="100" ht="21.15" customHeight="1"/>
  </sheetData>
  <sheetProtection sheet="1" insertRows="0"/>
  <conditionalFormatting sqref="B8 B9:D9">
    <cfRule type="cellIs" dxfId="47" priority="1" operator="lessThan">
      <formula>0</formula>
    </cfRule>
    <cfRule type="cellIs" dxfId="46" priority="2" operator="greaterThan">
      <formula>0</formula>
    </cfRule>
  </conditionalFormatting>
  <conditionalFormatting sqref="D4:D7 D17:D18 D20:D26 D28 D30:D34 D36">
    <cfRule type="cellIs" dxfId="45" priority="3" operator="lessThan">
      <formula>0</formula>
    </cfRule>
    <cfRule type="cellIs" dxfId="44" priority="4" operator="greaterThan">
      <formula>0</formula>
    </cfRule>
  </conditionalFormatting>
  <conditionalFormatting sqref="D20:D25">
    <cfRule type="cellIs" dxfId="43" priority="5" operator="lessThan">
      <formula>0</formula>
    </cfRule>
    <cfRule type="cellIs" dxfId="42" priority="6" operator="greaterThanOrEqual">
      <formula>0</formula>
    </cfRule>
  </conditionalFormatting>
  <dataValidations count="5">
    <dataValidation type="list" allowBlank="1" showInputMessage="1" showErrorMessage="1" sqref="A30:A34" xr:uid="{00000000-0002-0000-0800-000000000000}">
      <formula1>Sparande</formula1>
    </dataValidation>
    <dataValidation type="list" allowBlank="1" showInputMessage="1" showErrorMessage="1" sqref="A38:A56 A60:A90" xr:uid="{00000000-0002-0000-0800-000001000000}">
      <formula1>Huvudkategorier</formula1>
    </dataValidation>
    <dataValidation type="list" allowBlank="1" showInputMessage="1" showErrorMessage="1" sqref="B38:B56 B60:B90" xr:uid="{00000000-0002-0000-0800-000002000000}">
      <formula1>INDIRECT(A38)</formula1>
    </dataValidation>
    <dataValidation type="list" allowBlank="1" showInputMessage="1" showErrorMessage="1" sqref="A11:A16" xr:uid="{00000000-0002-0000-0800-000003000000}">
      <formula1>Inkomster</formula1>
    </dataValidation>
    <dataValidation type="list" allowBlank="1" sqref="D11:D16 D38:D56 D60:D90" xr:uid="{00000000-0002-0000-0800-000004000000}">
      <formula1>Majlista</formula1>
    </dataValidation>
  </dataValidations>
  <hyperlinks>
    <hyperlink ref="A1" location="'Startsidan'!A1" display="Tillbaka till startsidan"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23</vt:i4>
      </vt:variant>
    </vt:vector>
  </HeadingPairs>
  <TitlesOfParts>
    <vt:vector size="39" baseType="lpstr">
      <vt:lpstr>Startsidan</vt:lpstr>
      <vt:lpstr>Inställningar</vt:lpstr>
      <vt:lpstr>Översikt</vt:lpstr>
      <vt:lpstr>Instruktioner</vt:lpstr>
      <vt:lpstr>Jan</vt:lpstr>
      <vt:lpstr>Feb</vt:lpstr>
      <vt:lpstr>Mar</vt:lpstr>
      <vt:lpstr>Apr</vt:lpstr>
      <vt:lpstr>Maj</vt:lpstr>
      <vt:lpstr>Jun</vt:lpstr>
      <vt:lpstr>Jul</vt:lpstr>
      <vt:lpstr>Aug</vt:lpstr>
      <vt:lpstr>Sept</vt:lpstr>
      <vt:lpstr>Okt </vt:lpstr>
      <vt:lpstr>Nov</vt:lpstr>
      <vt:lpstr>Dec</vt:lpstr>
      <vt:lpstr>Aprillista</vt:lpstr>
      <vt:lpstr>Augustilista</vt:lpstr>
      <vt:lpstr>Boende</vt:lpstr>
      <vt:lpstr>Decemberlista</vt:lpstr>
      <vt:lpstr>Februarilista</vt:lpstr>
      <vt:lpstr>Huvudkategorier</vt:lpstr>
      <vt:lpstr>Inkomster</vt:lpstr>
      <vt:lpstr>Januari</vt:lpstr>
      <vt:lpstr>Januarilista</vt:lpstr>
      <vt:lpstr>Julilista</vt:lpstr>
      <vt:lpstr>Junilista</vt:lpstr>
      <vt:lpstr>KategoriTabell</vt:lpstr>
      <vt:lpstr>Majlista</vt:lpstr>
      <vt:lpstr>Marslista</vt:lpstr>
      <vt:lpstr>Mat</vt:lpstr>
      <vt:lpstr>Novemberlista</vt:lpstr>
      <vt:lpstr>Nöje</vt:lpstr>
      <vt:lpstr>Oktoberlista</vt:lpstr>
      <vt:lpstr>Septemberlista</vt:lpstr>
      <vt:lpstr>Sparande</vt:lpstr>
      <vt:lpstr>Transport</vt:lpstr>
      <vt:lpstr>Vardag</vt:lpstr>
      <vt:lpstr>Övrigt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Oskar Törnebladh</cp:lastModifiedBy>
  <dcterms:created xsi:type="dcterms:W3CDTF">2026-02-26T10:06:58Z</dcterms:created>
  <dcterms:modified xsi:type="dcterms:W3CDTF">2026-04-02T06:44:16Z</dcterms:modified>
</cp:coreProperties>
</file>